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uzuki\Desktop\"/>
    </mc:Choice>
  </mc:AlternateContent>
  <xr:revisionPtr revIDLastSave="0" documentId="8_{3296321B-AF7D-4CEE-BEBE-45BE1EC0B001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様式1" sheetId="5" r:id="rId1"/>
    <sheet name="様式2" sheetId="13" r:id="rId2"/>
    <sheet name="様式3" sheetId="10" r:id="rId3"/>
    <sheet name="様式4" sheetId="9" r:id="rId4"/>
    <sheet name="様式5" sheetId="8" r:id="rId5"/>
    <sheet name="様式6" sheetId="7" r:id="rId6"/>
    <sheet name="様式7" sheetId="12" r:id="rId7"/>
  </sheets>
  <definedNames>
    <definedName name="_xlnm.Print_Area" localSheetId="0">様式1!$A$1:$M$33</definedName>
    <definedName name="_xlnm.Print_Area" localSheetId="1">様式2!$A$1:$M$37</definedName>
    <definedName name="_xlnm.Print_Area" localSheetId="2">様式3!$A$1:$M$39</definedName>
    <definedName name="_xlnm.Print_Area" localSheetId="3">様式4!$A$1:$M$116</definedName>
    <definedName name="_xlnm.Print_Area" localSheetId="4">様式5!$A$1:$M$25</definedName>
    <definedName name="_xlnm.Print_Area" localSheetId="5">様式6!$A$1:$M$95</definedName>
    <definedName name="_xlnm.Print_Area" localSheetId="6">様式7!$A$1:$M$38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2" l="1"/>
  <c r="M92" i="7"/>
  <c r="M88" i="7"/>
  <c r="M89" i="7"/>
  <c r="M90" i="7"/>
  <c r="M91" i="7"/>
  <c r="M87" i="7"/>
  <c r="P87" i="7"/>
  <c r="P88" i="7"/>
  <c r="P89" i="7"/>
  <c r="P90" i="7"/>
  <c r="P91" i="7"/>
  <c r="P92" i="7"/>
  <c r="P86" i="7"/>
  <c r="M86" i="7" s="1"/>
  <c r="M93" i="7" s="1"/>
  <c r="G30" i="5"/>
  <c r="G31" i="5"/>
  <c r="M72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57" i="7"/>
  <c r="M56" i="7"/>
  <c r="M73" i="7" s="1"/>
  <c r="M48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33" i="7"/>
  <c r="M32" i="7"/>
  <c r="M49" i="7" s="1"/>
  <c r="M24" i="7"/>
  <c r="M23" i="7"/>
  <c r="M22" i="7"/>
  <c r="M21" i="7"/>
  <c r="M20" i="7"/>
  <c r="M19" i="7"/>
  <c r="M18" i="7"/>
  <c r="M17" i="7"/>
  <c r="M25" i="7" s="1"/>
  <c r="M25" i="8"/>
  <c r="N25" i="8" s="1"/>
  <c r="L25" i="8"/>
  <c r="O50" i="9"/>
  <c r="O25" i="9"/>
  <c r="M49" i="9"/>
  <c r="L104" i="9"/>
  <c r="O114" i="9"/>
  <c r="O104" i="9"/>
  <c r="L114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79" i="9"/>
  <c r="M78" i="9"/>
  <c r="O94" i="9" s="1"/>
  <c r="M61" i="9"/>
  <c r="M62" i="9"/>
  <c r="M63" i="9"/>
  <c r="M64" i="9"/>
  <c r="M65" i="9"/>
  <c r="M66" i="9"/>
  <c r="M67" i="9"/>
  <c r="M60" i="9"/>
  <c r="M59" i="9"/>
  <c r="O69" i="9" s="1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34" i="9"/>
  <c r="M33" i="9"/>
  <c r="M22" i="9"/>
  <c r="M23" i="9"/>
  <c r="M21" i="9"/>
  <c r="M20" i="9"/>
  <c r="M19" i="9"/>
  <c r="L32" i="10"/>
  <c r="M32" i="10" s="1"/>
  <c r="M39" i="10" s="1"/>
  <c r="N39" i="10" s="1"/>
  <c r="M31" i="10"/>
  <c r="M37" i="10"/>
  <c r="L38" i="10"/>
  <c r="M38" i="10" s="1"/>
  <c r="L37" i="10"/>
  <c r="L36" i="10"/>
  <c r="M36" i="10" s="1"/>
  <c r="L35" i="10"/>
  <c r="M35" i="10" s="1"/>
  <c r="L31" i="10"/>
  <c r="L30" i="10"/>
  <c r="M30" i="10" s="1"/>
  <c r="L28" i="10"/>
  <c r="M28" i="10" s="1"/>
  <c r="L27" i="10"/>
  <c r="M27" i="10" s="1"/>
  <c r="L26" i="10"/>
  <c r="M26" i="10" s="1"/>
  <c r="O93" i="7" l="1"/>
  <c r="O73" i="7"/>
  <c r="O49" i="7"/>
  <c r="O25" i="7"/>
  <c r="G32" i="5"/>
  <c r="M68" i="9"/>
  <c r="M116" i="9" s="1"/>
  <c r="N116" i="9" s="1"/>
  <c r="M93" i="9"/>
  <c r="M24" i="9"/>
  <c r="M95" i="7" l="1"/>
  <c r="N95" i="7" s="1"/>
  <c r="N36" i="10" l="1"/>
  <c r="N37" i="10"/>
  <c r="N38" i="10"/>
  <c r="N35" i="10"/>
  <c r="N32" i="10"/>
  <c r="N31" i="10"/>
  <c r="N30" i="10"/>
  <c r="N27" i="10"/>
  <c r="N28" i="10"/>
  <c r="N26" i="10"/>
  <c r="N36" i="13"/>
  <c r="N25" i="13"/>
  <c r="C6" i="12" l="1"/>
  <c r="C6" i="7"/>
  <c r="C6" i="8"/>
  <c r="C6" i="9"/>
  <c r="C6" i="10"/>
  <c r="C6" i="13"/>
  <c r="E32" i="5" l="1"/>
  <c r="E33" i="5" l="1"/>
  <c r="G33" i="5" s="1"/>
  <c r="E31" i="5"/>
  <c r="E3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Suzuki</author>
  </authors>
  <commentList>
    <comment ref="B11" authorId="0" shapeId="0" xr:uid="{C7AEA5DF-1D7A-49E6-87AB-002F7473DF9C}">
      <text>
        <r>
          <rPr>
            <sz val="9"/>
            <color indexed="81"/>
            <rFont val="MS P ゴシック"/>
            <family val="3"/>
            <charset val="128"/>
          </rPr>
          <t>yyyy/mm/dd
と入力</t>
        </r>
      </text>
    </comment>
    <comment ref="A13" authorId="0" shapeId="0" xr:uid="{7CC41485-3819-4044-9950-2F6B051D6F11}">
      <text>
        <r>
          <rPr>
            <sz val="9"/>
            <color indexed="81"/>
            <rFont val="MS P ゴシック"/>
            <family val="3"/>
            <charset val="128"/>
          </rPr>
          <t>郵便番号
から入力</t>
        </r>
      </text>
    </comment>
    <comment ref="A14" authorId="0" shapeId="0" xr:uid="{CDDE955C-ABEE-4F12-95A2-8C290B44BD6F}">
      <text>
        <r>
          <rPr>
            <sz val="9"/>
            <color indexed="81"/>
            <rFont val="MS P ゴシック"/>
            <family val="3"/>
            <charset val="128"/>
          </rPr>
          <t>***-****-****
と入力</t>
        </r>
      </text>
    </comment>
    <comment ref="I14" authorId="0" shapeId="0" xr:uid="{586627FC-9725-4E27-A40E-19D53575E7FC}">
      <text>
        <r>
          <rPr>
            <sz val="9"/>
            <color indexed="81"/>
            <rFont val="MS P ゴシック"/>
            <family val="3"/>
            <charset val="128"/>
          </rPr>
          <t>****-**-****
と入力</t>
        </r>
      </text>
    </comment>
    <comment ref="A22" authorId="0" shapeId="0" xr:uid="{40957947-EBB1-4926-B079-88B86E9AAF65}">
      <text>
        <r>
          <rPr>
            <sz val="9"/>
            <color indexed="81"/>
            <rFont val="MS P ゴシック"/>
            <family val="3"/>
            <charset val="128"/>
          </rPr>
          <t>***-****-****
と入力</t>
        </r>
      </text>
    </comment>
    <comment ref="I22" authorId="0" shapeId="0" xr:uid="{4F119C04-9B93-4111-86AA-48357454C570}">
      <text>
        <r>
          <rPr>
            <sz val="9"/>
            <color indexed="81"/>
            <rFont val="MS P ゴシック"/>
            <family val="3"/>
            <charset val="128"/>
          </rPr>
          <t>****-**-****
と入力</t>
        </r>
      </text>
    </comment>
    <comment ref="A25" authorId="0" shapeId="0" xr:uid="{5949F076-23AC-40E2-A452-22AED7A36CC7}">
      <text>
        <r>
          <rPr>
            <sz val="9"/>
            <color indexed="81"/>
            <rFont val="MS P ゴシック"/>
            <family val="3"/>
            <charset val="128"/>
          </rPr>
          <t>yyyy/mm/dd
と入力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Suzuki</author>
  </authors>
  <commentList>
    <comment ref="A11" authorId="0" shapeId="0" xr:uid="{E3F41A11-3A2A-43B7-BC23-D3DF7E07FE66}">
      <text>
        <r>
          <rPr>
            <sz val="9"/>
            <color indexed="81"/>
            <rFont val="MS P ゴシック"/>
            <family val="3"/>
            <charset val="128"/>
          </rPr>
          <t>yyyy年mm月dd日～
yyyy年mm月dd日と
入力</t>
        </r>
      </text>
    </comment>
    <comment ref="I34" authorId="0" shapeId="0" xr:uid="{914B694A-D0A9-4315-A769-7E90621AB781}">
      <text>
        <r>
          <rPr>
            <sz val="9"/>
            <color indexed="81"/>
            <rFont val="MS P ゴシック"/>
            <family val="3"/>
            <charset val="128"/>
          </rPr>
          <t>yyyy/mm/dd又は
yyyy年mm月dd日～
yyyy年mm月dd日と
入力（以下同じ）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Suzuki</author>
  </authors>
  <commentList>
    <comment ref="D23" authorId="0" shapeId="0" xr:uid="{D1318B9A-04D8-4BAF-A779-FADF7AACE3E7}">
      <text>
        <r>
          <rPr>
            <sz val="9"/>
            <color indexed="81"/>
            <rFont val="MS P ゴシック"/>
            <family val="3"/>
            <charset val="128"/>
          </rPr>
          <t>yyyy年mm月dd日～
yyyy年mm月dd日と
入力</t>
        </r>
      </text>
    </comment>
    <comment ref="F23" authorId="0" shapeId="0" xr:uid="{112A67A7-BF07-4419-AC01-52CFBA91FFA1}">
      <text>
        <r>
          <rPr>
            <sz val="9"/>
            <color indexed="81"/>
            <rFont val="MS P ゴシック"/>
            <family val="3"/>
            <charset val="128"/>
          </rPr>
          <t>プルダウン
から選択</t>
        </r>
      </text>
    </comment>
    <comment ref="H23" authorId="0" shapeId="0" xr:uid="{907363B0-BAB7-45E2-86E2-78570BB7B366}">
      <text>
        <r>
          <rPr>
            <sz val="9"/>
            <color indexed="81"/>
            <rFont val="MS P ゴシック"/>
            <family val="3"/>
            <charset val="128"/>
          </rPr>
          <t>数字のみ入力
(単位は不要)</t>
        </r>
      </text>
    </comment>
    <comment ref="I23" authorId="0" shapeId="0" xr:uid="{22F052A2-FBC7-4DE7-B0BB-6B98E724FD41}">
      <text>
        <r>
          <rPr>
            <sz val="9"/>
            <color indexed="81"/>
            <rFont val="MS P ゴシック"/>
            <family val="3"/>
            <charset val="128"/>
          </rPr>
          <t>プルダウン
から選択</t>
        </r>
      </text>
    </comment>
    <comment ref="L23" authorId="0" shapeId="0" xr:uid="{3B41779E-AEC2-4083-8B1F-7EE08294CC77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M23" authorId="0" shapeId="0" xr:uid="{951928AE-A220-47CD-8137-CD96C31D9598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suzuki</author>
    <author>Suzuki</author>
  </authors>
  <commentList>
    <comment ref="H18" authorId="0" shapeId="0" xr:uid="{65F48055-A414-461A-8595-E3B3EF15385D}">
      <text>
        <r>
          <rPr>
            <sz val="9"/>
            <color indexed="81"/>
            <rFont val="MS P ゴシック"/>
            <family val="3"/>
            <charset val="128"/>
          </rPr>
          <t>プルダウン
から選択</t>
        </r>
      </text>
    </comment>
    <comment ref="J18" authorId="1" shapeId="0" xr:uid="{2B4231DA-50A9-49AA-A4F5-FF6D88F07968}">
      <text>
        <r>
          <rPr>
            <sz val="9"/>
            <color indexed="81"/>
            <rFont val="MS P ゴシック"/>
            <family val="3"/>
            <charset val="128"/>
          </rPr>
          <t>yyyy/mm/dd又は
yyyy年mm月dd日～
yyyy年mm月dd日と
入力</t>
        </r>
      </text>
    </comment>
    <comment ref="L18" authorId="1" shapeId="0" xr:uid="{83E6CB07-4F5C-475D-A6FD-3F1071903B3C}">
      <text>
        <r>
          <rPr>
            <sz val="9"/>
            <color indexed="81"/>
            <rFont val="MS P ゴシック"/>
            <family val="3"/>
            <charset val="128"/>
          </rPr>
          <t>数字のみ入力</t>
        </r>
      </text>
    </comment>
    <comment ref="M18" authorId="1" shapeId="0" xr:uid="{A26A4219-1C44-4524-8D43-B74F205A73E1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H32" authorId="0" shapeId="0" xr:uid="{E21F0FB3-E626-4870-80B4-6E03353523FA}">
      <text>
        <r>
          <rPr>
            <sz val="9"/>
            <color indexed="81"/>
            <rFont val="MS P ゴシック"/>
            <family val="3"/>
            <charset val="128"/>
          </rPr>
          <t>プルダウン
から選択</t>
        </r>
      </text>
    </comment>
    <comment ref="J32" authorId="1" shapeId="0" xr:uid="{4AF370AA-2645-4B59-91FC-BD558755DED2}">
      <text>
        <r>
          <rPr>
            <sz val="9"/>
            <color indexed="81"/>
            <rFont val="MS P ゴシック"/>
            <family val="3"/>
            <charset val="128"/>
          </rPr>
          <t>yyyy/mm/dd
と入力</t>
        </r>
      </text>
    </comment>
    <comment ref="L32" authorId="1" shapeId="0" xr:uid="{B679899D-3E16-452B-A402-7E07959A6588}">
      <text>
        <r>
          <rPr>
            <sz val="9"/>
            <color indexed="81"/>
            <rFont val="MS P ゴシック"/>
            <family val="3"/>
            <charset val="128"/>
          </rPr>
          <t>数字のみ入力</t>
        </r>
      </text>
    </comment>
    <comment ref="M32" authorId="1" shapeId="0" xr:uid="{8A9B0843-AFBA-4671-A897-D44438542180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J58" authorId="1" shapeId="0" xr:uid="{F0B42D5B-CBFD-4B64-8F64-211C9D977822}">
      <text>
        <r>
          <rPr>
            <sz val="9"/>
            <color indexed="81"/>
            <rFont val="MS P ゴシック"/>
            <family val="3"/>
            <charset val="128"/>
          </rPr>
          <t>yyyy/mm/dd又は
yyyy年mm月dd日～
yyyy年mm月dd日と
入力</t>
        </r>
      </text>
    </comment>
    <comment ref="L58" authorId="1" shapeId="0" xr:uid="{BF0E7573-3B03-4734-AF16-913DEB3E8A42}">
      <text>
        <r>
          <rPr>
            <sz val="9"/>
            <color indexed="81"/>
            <rFont val="MS P ゴシック"/>
            <family val="3"/>
            <charset val="128"/>
          </rPr>
          <t>数字のみ入力</t>
        </r>
      </text>
    </comment>
    <comment ref="M58" authorId="1" shapeId="0" xr:uid="{91C76680-92F7-407C-8AEB-A7362B948186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H77" authorId="1" shapeId="0" xr:uid="{0C5306DA-0F83-48A1-B089-A95B43F2FEF3}">
      <text>
        <r>
          <rPr>
            <sz val="9"/>
            <color indexed="81"/>
            <rFont val="MS P ゴシック"/>
            <family val="3"/>
            <charset val="128"/>
          </rPr>
          <t>yyyy年mm月dd日～
yyyy年mm月dd日と入力</t>
        </r>
      </text>
    </comment>
    <comment ref="J77" authorId="1" shapeId="0" xr:uid="{25AFD283-0BDA-432A-AEA5-134360745A5D}">
      <text>
        <r>
          <rPr>
            <sz val="9"/>
            <color indexed="81"/>
            <rFont val="MS P ゴシック"/>
            <family val="3"/>
            <charset val="128"/>
          </rPr>
          <t>数字のみ入力</t>
        </r>
      </text>
    </comment>
    <comment ref="L77" authorId="1" shapeId="0" xr:uid="{C4FC771E-431D-4465-8483-82C5A2229ECC}">
      <text>
        <r>
          <rPr>
            <sz val="9"/>
            <color indexed="81"/>
            <rFont val="MS P ゴシック"/>
            <family val="3"/>
            <charset val="128"/>
          </rPr>
          <t>数字のみ入力</t>
        </r>
      </text>
    </comment>
    <comment ref="M77" authorId="1" shapeId="0" xr:uid="{C9A7A32C-932D-4647-A68C-4460790ED040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J103" authorId="1" shapeId="0" xr:uid="{B19F4AB9-7774-456D-B16B-EEEAF0D54871}">
      <text>
        <r>
          <rPr>
            <sz val="9"/>
            <color indexed="81"/>
            <rFont val="MS P ゴシック"/>
            <family val="3"/>
            <charset val="128"/>
          </rPr>
          <t>数字のみ入力</t>
        </r>
      </text>
    </comment>
    <comment ref="L103" authorId="1" shapeId="0" xr:uid="{39B8721D-2A69-48BA-81B3-69A1096E03BB}">
      <text>
        <r>
          <rPr>
            <sz val="9"/>
            <color indexed="81"/>
            <rFont val="MS P ゴシック"/>
            <family val="3"/>
            <charset val="128"/>
          </rPr>
          <t>自動表示</t>
        </r>
      </text>
    </comment>
    <comment ref="J113" authorId="1" shapeId="0" xr:uid="{499BA76D-F28C-4204-A176-0CD50B354116}">
      <text>
        <r>
          <rPr>
            <sz val="9"/>
            <color indexed="81"/>
            <rFont val="MS P ゴシック"/>
            <family val="3"/>
            <charset val="128"/>
          </rPr>
          <t>yyyy/mm/dd
と入力</t>
        </r>
      </text>
    </comment>
    <comment ref="L113" authorId="1" shapeId="0" xr:uid="{7C7FFDA7-4518-49B9-865F-F568E8C88B1B}">
      <text>
        <r>
          <rPr>
            <sz val="9"/>
            <color indexed="81"/>
            <rFont val="MS P ゴシック"/>
            <family val="3"/>
            <charset val="128"/>
          </rPr>
          <t>自動表示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Suzuki</author>
  </authors>
  <commentList>
    <comment ref="J14" authorId="0" shapeId="0" xr:uid="{87113E36-A8B0-43A3-B071-9104FD03A191}">
      <text>
        <r>
          <rPr>
            <sz val="9"/>
            <color indexed="81"/>
            <rFont val="MS P ゴシック"/>
            <family val="3"/>
            <charset val="128"/>
          </rPr>
          <t>yyyy/mm/dd又は
yyyy年mm月dd日～
yyyy年mm月dd日と
入力</t>
        </r>
      </text>
    </comment>
    <comment ref="L14" authorId="0" shapeId="0" xr:uid="{0276F46C-B7FE-4CB6-BAB1-592FA3D5C1F1}">
      <text>
        <r>
          <rPr>
            <sz val="9"/>
            <color indexed="81"/>
            <rFont val="MS P ゴシック"/>
            <family val="3"/>
            <charset val="128"/>
          </rPr>
          <t>数字のみ入力
(単位は不要)</t>
        </r>
      </text>
    </comment>
    <comment ref="M14" authorId="0" shapeId="0" xr:uid="{53369323-14BD-464A-96B9-90535B5519F4}">
      <text>
        <r>
          <rPr>
            <sz val="9"/>
            <color indexed="81"/>
            <rFont val="MS P ゴシック"/>
            <family val="3"/>
            <charset val="128"/>
          </rPr>
          <t>数字のみ入力
(単位は不要)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Suzuki</author>
  </authors>
  <commentList>
    <comment ref="J16" authorId="0" shapeId="0" xr:uid="{11DA6681-A218-459A-AEDA-8B4C1BE1C5BD}">
      <text>
        <r>
          <rPr>
            <sz val="9"/>
            <color indexed="81"/>
            <rFont val="MS P ゴシック"/>
            <family val="3"/>
            <charset val="128"/>
          </rPr>
          <t>yyyy/mm/dd
と入力</t>
        </r>
      </text>
    </comment>
    <comment ref="L16" authorId="0" shapeId="0" xr:uid="{F3B00250-A356-4217-B87A-204A764F367F}">
      <text>
        <r>
          <rPr>
            <sz val="9"/>
            <color indexed="81"/>
            <rFont val="MS P ゴシック"/>
            <family val="3"/>
            <charset val="128"/>
          </rPr>
          <t>数字のみ入力
(単位は不要)</t>
        </r>
      </text>
    </comment>
    <comment ref="M16" authorId="0" shapeId="0" xr:uid="{2D5D43BF-24FF-4B3A-83AA-E2CABE23E2BC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J31" authorId="0" shapeId="0" xr:uid="{3F1BF3F9-8ADF-42A4-BDDA-F3B082D714A6}">
      <text>
        <r>
          <rPr>
            <sz val="9"/>
            <color indexed="81"/>
            <rFont val="MS P ゴシック"/>
            <family val="3"/>
            <charset val="128"/>
          </rPr>
          <t>yyyy/mm/dd
と入力</t>
        </r>
      </text>
    </comment>
    <comment ref="L31" authorId="0" shapeId="0" xr:uid="{B9AB0466-F310-427E-8236-D5B399B12817}">
      <text>
        <r>
          <rPr>
            <sz val="9"/>
            <color indexed="81"/>
            <rFont val="MS P ゴシック"/>
            <family val="3"/>
            <charset val="128"/>
          </rPr>
          <t>数字のみ入力
(単位は不要)</t>
        </r>
      </text>
    </comment>
    <comment ref="M31" authorId="0" shapeId="0" xr:uid="{47293268-9BC2-4C60-B00C-727052D8EB39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K55" authorId="0" shapeId="0" xr:uid="{48C4BFF6-F323-429D-BB1A-72231D9519CD}">
      <text>
        <r>
          <rPr>
            <sz val="9"/>
            <color indexed="81"/>
            <rFont val="MS P ゴシック"/>
            <family val="3"/>
            <charset val="128"/>
          </rPr>
          <t>yyyy/mm/dd
と入力</t>
        </r>
      </text>
    </comment>
    <comment ref="M55" authorId="0" shapeId="0" xr:uid="{F874B5CE-989F-4192-BC8D-3B10A57CC958}">
      <text>
        <r>
          <rPr>
            <sz val="9"/>
            <color indexed="81"/>
            <rFont val="MS P ゴシック"/>
            <family val="3"/>
            <charset val="128"/>
          </rPr>
          <t>自動表示</t>
        </r>
      </text>
    </comment>
    <comment ref="L84" authorId="0" shapeId="0" xr:uid="{B98E99CC-AB78-4BE5-8ECE-03774BE78E14}">
      <text>
        <r>
          <rPr>
            <sz val="9"/>
            <color indexed="81"/>
            <rFont val="MS P ゴシック"/>
            <family val="3"/>
            <charset val="128"/>
          </rPr>
          <t>プルダウン
から選択</t>
        </r>
      </text>
    </comment>
    <comment ref="M84" authorId="0" shapeId="0" xr:uid="{56BF5F4B-61F2-4B97-BD9A-1066F442DF56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J85" authorId="0" shapeId="0" xr:uid="{7242CC66-66D1-421C-8C24-5EF966A3D93A}">
      <text>
        <r>
          <rPr>
            <sz val="9"/>
            <color indexed="81"/>
            <rFont val="MS P ゴシック"/>
            <family val="3"/>
            <charset val="128"/>
          </rPr>
          <t>数字のみ記載</t>
        </r>
      </text>
    </comment>
    <comment ref="K85" authorId="0" shapeId="0" xr:uid="{9C3B2777-4A36-4DE5-B024-FD332D9F1D0A}">
      <text>
        <r>
          <rPr>
            <sz val="9"/>
            <color indexed="81"/>
            <rFont val="MS P ゴシック"/>
            <family val="3"/>
            <charset val="128"/>
          </rPr>
          <t>数字のみ記載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suzuki</author>
    <author>Suzuki</author>
  </authors>
  <commentList>
    <comment ref="F15" authorId="0" shapeId="0" xr:uid="{10A89755-B6CF-4121-BBD9-D0C87AB8BBE4}">
      <text>
        <r>
          <rPr>
            <sz val="9"/>
            <color indexed="81"/>
            <rFont val="MS P ゴシック"/>
            <family val="3"/>
            <charset val="128"/>
          </rPr>
          <t>プルダウン
から選択</t>
        </r>
      </text>
    </comment>
    <comment ref="A34" authorId="0" shapeId="0" xr:uid="{5405E2AC-035A-4529-B406-5796652603A9}">
      <text>
        <r>
          <rPr>
            <sz val="9"/>
            <color indexed="81"/>
            <rFont val="MS P ゴシック"/>
            <family val="3"/>
            <charset val="128"/>
          </rPr>
          <t>yyyy/mm/dd
と入力</t>
        </r>
      </text>
    </comment>
    <comment ref="C36" authorId="1" shapeId="0" xr:uid="{E0EB741F-45CB-4B70-AB44-2224FE233DFB}">
      <text>
        <r>
          <rPr>
            <sz val="9"/>
            <color indexed="81"/>
            <rFont val="MS P ゴシック"/>
            <family val="3"/>
            <charset val="128"/>
          </rPr>
          <t>プルダウン
から選択</t>
        </r>
      </text>
    </comment>
    <comment ref="C37" authorId="1" shapeId="0" xr:uid="{A33DD6DB-FC8F-4812-8D66-C10AF04F53BB}">
      <text>
        <r>
          <rPr>
            <sz val="9"/>
            <color indexed="81"/>
            <rFont val="MS P ゴシック"/>
            <family val="3"/>
            <charset val="128"/>
          </rPr>
          <t>プルダウン
から選択</t>
        </r>
      </text>
    </comment>
  </commentList>
</comments>
</file>

<file path=xl/sharedStrings.xml><?xml version="1.0" encoding="utf-8"?>
<sst xmlns="http://schemas.openxmlformats.org/spreadsheetml/2006/main" count="333" uniqueCount="221">
  <si>
    <t xml:space="preserve"> </t>
  </si>
  <si>
    <t>●</t>
  </si>
  <si>
    <t>N/A</t>
  </si>
  <si>
    <t>申請者情報</t>
    <rPh sb="0" eb="3">
      <t>シンセイシャ</t>
    </rPh>
    <rPh sb="3" eb="5">
      <t>ジョウホウ</t>
    </rPh>
    <phoneticPr fontId="16"/>
  </si>
  <si>
    <t>●</t>
    <phoneticPr fontId="16"/>
  </si>
  <si>
    <t>主催団体</t>
    <rPh sb="0" eb="4">
      <t>シュサイダンタイ</t>
    </rPh>
    <phoneticPr fontId="16"/>
  </si>
  <si>
    <t>講座名</t>
    <rPh sb="0" eb="2">
      <t>コウザ</t>
    </rPh>
    <rPh sb="2" eb="3">
      <t>メイ</t>
    </rPh>
    <phoneticPr fontId="16"/>
  </si>
  <si>
    <t>電話番号</t>
    <rPh sb="0" eb="2">
      <t>デンワ</t>
    </rPh>
    <rPh sb="2" eb="4">
      <t>バンゴウ</t>
    </rPh>
    <phoneticPr fontId="16"/>
  </si>
  <si>
    <t>Emailアドレス</t>
    <phoneticPr fontId="16"/>
  </si>
  <si>
    <t>氏　名</t>
    <rPh sb="0" eb="1">
      <t>シ</t>
    </rPh>
    <rPh sb="2" eb="3">
      <t>ナ</t>
    </rPh>
    <phoneticPr fontId="16"/>
  </si>
  <si>
    <t>提出日</t>
    <rPh sb="0" eb="2">
      <t>テイシュツ</t>
    </rPh>
    <rPh sb="2" eb="3">
      <t>ビ</t>
    </rPh>
    <phoneticPr fontId="16"/>
  </si>
  <si>
    <t>ＶＥ実践活動</t>
    <rPh sb="2" eb="4">
      <t>ジッセン</t>
    </rPh>
    <rPh sb="4" eb="6">
      <t>カツドウ</t>
    </rPh>
    <phoneticPr fontId="16"/>
  </si>
  <si>
    <t>ＶＥ学習活動</t>
    <rPh sb="2" eb="4">
      <t>ガクシュウ</t>
    </rPh>
    <rPh sb="4" eb="6">
      <t>カツドウ</t>
    </rPh>
    <phoneticPr fontId="16"/>
  </si>
  <si>
    <t>ファシリテーション学習活動</t>
    <rPh sb="9" eb="11">
      <t>ガクシュウ</t>
    </rPh>
    <rPh sb="11" eb="13">
      <t>カツドウ</t>
    </rPh>
    <phoneticPr fontId="16"/>
  </si>
  <si>
    <t>ＶＥ専門的活動</t>
    <rPh sb="2" eb="5">
      <t>センモンテキ</t>
    </rPh>
    <rPh sb="5" eb="7">
      <t>カツドウ</t>
    </rPh>
    <phoneticPr fontId="16"/>
  </si>
  <si>
    <t>必要な得点</t>
    <rPh sb="0" eb="2">
      <t>ヒツヨウ</t>
    </rPh>
    <rPh sb="3" eb="5">
      <t>トクテン</t>
    </rPh>
    <phoneticPr fontId="16"/>
  </si>
  <si>
    <r>
      <t xml:space="preserve">公益社団法人日本バリュー・エンジニアリング協会
</t>
    </r>
    <r>
      <rPr>
        <i/>
        <sz val="18"/>
        <color theme="1"/>
        <rFont val="Yu Gothic"/>
        <family val="3"/>
        <charset val="128"/>
        <scheme val="minor"/>
      </rPr>
      <t>　</t>
    </r>
    <r>
      <rPr>
        <i/>
        <u/>
        <sz val="18"/>
        <color theme="1"/>
        <rFont val="Yu Gothic"/>
        <family val="3"/>
        <charset val="128"/>
        <scheme val="minor"/>
      </rPr>
      <t>審査・認定委員会　御 中</t>
    </r>
    <rPh sb="0" eb="6">
      <t>コウエキシャダンホウジン</t>
    </rPh>
    <rPh sb="6" eb="8">
      <t>ニホン</t>
    </rPh>
    <rPh sb="21" eb="23">
      <t>キョウカイ</t>
    </rPh>
    <rPh sb="25" eb="27">
      <t>シンサ</t>
    </rPh>
    <rPh sb="28" eb="30">
      <t>ニンテイ</t>
    </rPh>
    <rPh sb="30" eb="33">
      <t>イインカイ</t>
    </rPh>
    <rPh sb="34" eb="35">
      <t>ゴ</t>
    </rPh>
    <rPh sb="36" eb="37">
      <t>ナカ</t>
    </rPh>
    <phoneticPr fontId="16"/>
  </si>
  <si>
    <t>受験希望地</t>
    <rPh sb="0" eb="2">
      <t>ジュケン</t>
    </rPh>
    <rPh sb="2" eb="4">
      <t>キボウ</t>
    </rPh>
    <rPh sb="4" eb="5">
      <t>チ</t>
    </rPh>
    <phoneticPr fontId="16"/>
  </si>
  <si>
    <t>テーマ名・概要</t>
    <rPh sb="3" eb="4">
      <t>ナ</t>
    </rPh>
    <rPh sb="5" eb="7">
      <t>ガイヨウ</t>
    </rPh>
    <phoneticPr fontId="16"/>
  </si>
  <si>
    <t>期　間</t>
    <rPh sb="0" eb="1">
      <t>キ</t>
    </rPh>
    <rPh sb="2" eb="3">
      <t>アイダ</t>
    </rPh>
    <phoneticPr fontId="16"/>
  </si>
  <si>
    <t>活動時間</t>
    <phoneticPr fontId="16"/>
  </si>
  <si>
    <t>機能定義</t>
    <rPh sb="0" eb="2">
      <t>キノウ</t>
    </rPh>
    <rPh sb="2" eb="4">
      <t>テイギ</t>
    </rPh>
    <phoneticPr fontId="16"/>
  </si>
  <si>
    <t>機能評価</t>
    <rPh sb="0" eb="2">
      <t>キノウ</t>
    </rPh>
    <rPh sb="2" eb="4">
      <t>ヒョウカ</t>
    </rPh>
    <phoneticPr fontId="16"/>
  </si>
  <si>
    <t>アイデア発想</t>
    <rPh sb="4" eb="6">
      <t>ハッソウ</t>
    </rPh>
    <phoneticPr fontId="16"/>
  </si>
  <si>
    <t>得　点</t>
    <rPh sb="0" eb="1">
      <t>エ</t>
    </rPh>
    <rPh sb="2" eb="3">
      <t>テン</t>
    </rPh>
    <phoneticPr fontId="16"/>
  </si>
  <si>
    <t>申請可能な
得点</t>
    <rPh sb="0" eb="2">
      <t>シンセイ</t>
    </rPh>
    <rPh sb="2" eb="4">
      <t>カノウ</t>
    </rPh>
    <rPh sb="6" eb="8">
      <t>トクテン</t>
    </rPh>
    <phoneticPr fontId="16"/>
  </si>
  <si>
    <t>ファシリテーション実践活動</t>
    <rPh sb="9" eb="11">
      <t>ジッセン</t>
    </rPh>
    <rPh sb="11" eb="13">
      <t>カツドウ</t>
    </rPh>
    <phoneticPr fontId="16"/>
  </si>
  <si>
    <t>残りのフォーカス・スタディ</t>
    <rPh sb="0" eb="1">
      <t>ノコ</t>
    </rPh>
    <phoneticPr fontId="16"/>
  </si>
  <si>
    <t>活動時間の合計を24点とするために追加で申請するＶＥチーム活動（必要な場合のみ）</t>
    <rPh sb="0" eb="2">
      <t>カツドウ</t>
    </rPh>
    <rPh sb="2" eb="4">
      <t>ジカン</t>
    </rPh>
    <rPh sb="5" eb="7">
      <t>ゴウケイ</t>
    </rPh>
    <rPh sb="10" eb="11">
      <t>テン</t>
    </rPh>
    <rPh sb="17" eb="19">
      <t>ツイカ</t>
    </rPh>
    <rPh sb="20" eb="22">
      <t>シンセイ</t>
    </rPh>
    <rPh sb="29" eb="31">
      <t>カツドウ</t>
    </rPh>
    <rPh sb="32" eb="34">
      <t>ヒツヨウ</t>
    </rPh>
    <rPh sb="35" eb="37">
      <t>バアイ</t>
    </rPh>
    <phoneticPr fontId="16"/>
  </si>
  <si>
    <t>参加時間</t>
    <rPh sb="0" eb="2">
      <t>サンカ</t>
    </rPh>
    <rPh sb="2" eb="4">
      <t>ジカン</t>
    </rPh>
    <phoneticPr fontId="16"/>
  </si>
  <si>
    <t>研究会又は勉強会等の名称</t>
    <rPh sb="0" eb="3">
      <t>ケンキュウカイ</t>
    </rPh>
    <rPh sb="3" eb="4">
      <t>マタ</t>
    </rPh>
    <rPh sb="5" eb="8">
      <t>ベンキョウカイ</t>
    </rPh>
    <rPh sb="8" eb="9">
      <t>トウ</t>
    </rPh>
    <rPh sb="10" eb="12">
      <t>メイショウ</t>
    </rPh>
    <phoneticPr fontId="16"/>
  </si>
  <si>
    <t>参加日又は参加期間</t>
    <rPh sb="0" eb="2">
      <t>サンカ</t>
    </rPh>
    <rPh sb="2" eb="3">
      <t>ヒ</t>
    </rPh>
    <rPh sb="3" eb="4">
      <t>マタ</t>
    </rPh>
    <rPh sb="5" eb="7">
      <t>サンカ</t>
    </rPh>
    <rPh sb="7" eb="9">
      <t>キカン</t>
    </rPh>
    <phoneticPr fontId="16"/>
  </si>
  <si>
    <t>主催者名</t>
    <rPh sb="0" eb="2">
      <t>シュサイ</t>
    </rPh>
    <rPh sb="2" eb="3">
      <t>シャ</t>
    </rPh>
    <rPh sb="3" eb="4">
      <t>ナ</t>
    </rPh>
    <phoneticPr fontId="16"/>
  </si>
  <si>
    <t>大会・セミナー等の名称</t>
    <rPh sb="0" eb="2">
      <t>タイカイ</t>
    </rPh>
    <rPh sb="7" eb="8">
      <t>トウ</t>
    </rPh>
    <rPh sb="9" eb="11">
      <t>メイショウ</t>
    </rPh>
    <phoneticPr fontId="16"/>
  </si>
  <si>
    <t>参加日</t>
    <rPh sb="0" eb="2">
      <t>サンカ</t>
    </rPh>
    <rPh sb="2" eb="3">
      <t>ビ</t>
    </rPh>
    <phoneticPr fontId="16"/>
  </si>
  <si>
    <t>講座・研修会の名称</t>
    <rPh sb="0" eb="2">
      <t>コウザ</t>
    </rPh>
    <rPh sb="3" eb="6">
      <t>ケンシュウカイ</t>
    </rPh>
    <rPh sb="7" eb="9">
      <t>メイショウ</t>
    </rPh>
    <phoneticPr fontId="16"/>
  </si>
  <si>
    <t>受講時間</t>
    <rPh sb="0" eb="2">
      <t>ジュコウ</t>
    </rPh>
    <rPh sb="2" eb="4">
      <t>ジカン</t>
    </rPh>
    <phoneticPr fontId="16"/>
  </si>
  <si>
    <t>大学名</t>
    <rPh sb="0" eb="2">
      <t>ダイガク</t>
    </rPh>
    <rPh sb="2" eb="3">
      <t>ナ</t>
    </rPh>
    <phoneticPr fontId="16"/>
  </si>
  <si>
    <t>学校名</t>
    <rPh sb="0" eb="2">
      <t>ガッコウ</t>
    </rPh>
    <rPh sb="2" eb="3">
      <t>メイ</t>
    </rPh>
    <phoneticPr fontId="16"/>
  </si>
  <si>
    <t>学位名</t>
    <rPh sb="0" eb="2">
      <t>ガクイ</t>
    </rPh>
    <rPh sb="2" eb="3">
      <t>ナ</t>
    </rPh>
    <phoneticPr fontId="16"/>
  </si>
  <si>
    <t>学校所在地</t>
    <rPh sb="0" eb="2">
      <t>ガッコウ</t>
    </rPh>
    <rPh sb="2" eb="5">
      <t>ショザイチ</t>
    </rPh>
    <phoneticPr fontId="16"/>
  </si>
  <si>
    <t>取得年</t>
    <rPh sb="0" eb="2">
      <t>シュトク</t>
    </rPh>
    <rPh sb="2" eb="3">
      <t>ネン</t>
    </rPh>
    <phoneticPr fontId="16"/>
  </si>
  <si>
    <t>認定機関名</t>
    <rPh sb="0" eb="2">
      <t>ニンテイ</t>
    </rPh>
    <rPh sb="2" eb="4">
      <t>キカン</t>
    </rPh>
    <rPh sb="4" eb="5">
      <t>ナ</t>
    </rPh>
    <phoneticPr fontId="16"/>
  </si>
  <si>
    <t>登録番号</t>
    <rPh sb="0" eb="2">
      <t>トウロク</t>
    </rPh>
    <rPh sb="2" eb="4">
      <t>バンゴウ</t>
    </rPh>
    <rPh sb="3" eb="4">
      <t>テイバン</t>
    </rPh>
    <phoneticPr fontId="16"/>
  </si>
  <si>
    <t>有効期限</t>
    <rPh sb="0" eb="2">
      <t>ユウコウ</t>
    </rPh>
    <rPh sb="2" eb="4">
      <t>キゲン</t>
    </rPh>
    <phoneticPr fontId="16"/>
  </si>
  <si>
    <t>ＶＥ学習活動の
合計点</t>
    <rPh sb="2" eb="4">
      <t>ガクシュウ</t>
    </rPh>
    <rPh sb="4" eb="6">
      <t>カツドウ</t>
    </rPh>
    <rPh sb="8" eb="11">
      <t>ゴウケイテン</t>
    </rPh>
    <phoneticPr fontId="16"/>
  </si>
  <si>
    <t>講座名</t>
    <rPh sb="0" eb="2">
      <t>コウザ</t>
    </rPh>
    <rPh sb="2" eb="3">
      <t>ナ</t>
    </rPh>
    <phoneticPr fontId="16"/>
  </si>
  <si>
    <t>受講日</t>
    <rPh sb="0" eb="2">
      <t>ジュコウ</t>
    </rPh>
    <rPh sb="2" eb="3">
      <t>ビ</t>
    </rPh>
    <phoneticPr fontId="16"/>
  </si>
  <si>
    <t>査読付き専門誌又は出版物の名称</t>
    <rPh sb="0" eb="2">
      <t>サドク</t>
    </rPh>
    <rPh sb="2" eb="3">
      <t>ツ</t>
    </rPh>
    <rPh sb="4" eb="7">
      <t>センモンシ</t>
    </rPh>
    <rPh sb="7" eb="8">
      <t>マタ</t>
    </rPh>
    <rPh sb="9" eb="12">
      <t>シュッパンブツ</t>
    </rPh>
    <rPh sb="13" eb="15">
      <t>メイショウ</t>
    </rPh>
    <phoneticPr fontId="16"/>
  </si>
  <si>
    <t>論文又は記事のタイトル</t>
    <rPh sb="0" eb="2">
      <t>ロンブン</t>
    </rPh>
    <rPh sb="2" eb="3">
      <t>マタ</t>
    </rPh>
    <rPh sb="4" eb="6">
      <t>キジ</t>
    </rPh>
    <phoneticPr fontId="16"/>
  </si>
  <si>
    <t>発行日</t>
    <rPh sb="0" eb="2">
      <t>ハッコウ</t>
    </rPh>
    <rPh sb="2" eb="3">
      <t>ビ</t>
    </rPh>
    <phoneticPr fontId="16"/>
  </si>
  <si>
    <r>
      <t xml:space="preserve">出版元のＵＲＬ
</t>
    </r>
    <r>
      <rPr>
        <sz val="10"/>
        <color theme="1"/>
        <rFont val="Yu Gothic"/>
        <family val="3"/>
        <charset val="128"/>
        <scheme val="minor"/>
      </rPr>
      <t>（ある場合のみ）</t>
    </r>
    <rPh sb="0" eb="2">
      <t>シュッパン</t>
    </rPh>
    <rPh sb="2" eb="3">
      <t>モト</t>
    </rPh>
    <rPh sb="11" eb="13">
      <t>バアイ</t>
    </rPh>
    <phoneticPr fontId="16"/>
  </si>
  <si>
    <t>合計点</t>
    <rPh sb="0" eb="2">
      <t>ゴウケイ</t>
    </rPh>
    <rPh sb="2" eb="3">
      <t>テン</t>
    </rPh>
    <phoneticPr fontId="16"/>
  </si>
  <si>
    <t>査読なし専門誌又は出版物の名称</t>
    <rPh sb="0" eb="2">
      <t>サドク</t>
    </rPh>
    <rPh sb="4" eb="7">
      <t>センモンシ</t>
    </rPh>
    <rPh sb="7" eb="8">
      <t>マタ</t>
    </rPh>
    <rPh sb="9" eb="12">
      <t>シュッパンブツ</t>
    </rPh>
    <rPh sb="13" eb="15">
      <t>メイショウ</t>
    </rPh>
    <phoneticPr fontId="16"/>
  </si>
  <si>
    <t>主催者名／聴衆数</t>
    <rPh sb="0" eb="2">
      <t>シュサイ</t>
    </rPh>
    <rPh sb="2" eb="3">
      <t>シャ</t>
    </rPh>
    <rPh sb="3" eb="4">
      <t>ナ</t>
    </rPh>
    <rPh sb="5" eb="7">
      <t>チョウシュウ</t>
    </rPh>
    <rPh sb="7" eb="8">
      <t>スウ</t>
    </rPh>
    <phoneticPr fontId="16"/>
  </si>
  <si>
    <t>発表又は講演のタイトル</t>
    <rPh sb="0" eb="2">
      <t>ハッピョウ</t>
    </rPh>
    <rPh sb="2" eb="3">
      <t>マタ</t>
    </rPh>
    <rPh sb="4" eb="6">
      <t>コウエン</t>
    </rPh>
    <phoneticPr fontId="16"/>
  </si>
  <si>
    <t>a. 当該法人の会員</t>
    <rPh sb="3" eb="5">
      <t>トウガイ</t>
    </rPh>
    <rPh sb="5" eb="7">
      <t>ホウジン</t>
    </rPh>
    <rPh sb="8" eb="10">
      <t>カイイン</t>
    </rPh>
    <phoneticPr fontId="16"/>
  </si>
  <si>
    <t>1点／5時間</t>
    <rPh sb="1" eb="2">
      <t>テン</t>
    </rPh>
    <rPh sb="4" eb="6">
      <t>ジカン</t>
    </rPh>
    <phoneticPr fontId="16"/>
  </si>
  <si>
    <t>1点／1年</t>
    <phoneticPr fontId="16"/>
  </si>
  <si>
    <t>d. 当該法人の支部長又は副支部長</t>
    <rPh sb="3" eb="5">
      <t>トウガイ</t>
    </rPh>
    <rPh sb="5" eb="7">
      <t>ホウジン</t>
    </rPh>
    <rPh sb="8" eb="10">
      <t>シブ</t>
    </rPh>
    <rPh sb="10" eb="11">
      <t>チョウ</t>
    </rPh>
    <rPh sb="11" eb="12">
      <t>マタ</t>
    </rPh>
    <rPh sb="13" eb="14">
      <t>フク</t>
    </rPh>
    <rPh sb="14" eb="17">
      <t>シブチョウ</t>
    </rPh>
    <phoneticPr fontId="16"/>
  </si>
  <si>
    <t>4点／1年</t>
    <phoneticPr fontId="16"/>
  </si>
  <si>
    <t>8点／1年</t>
    <phoneticPr fontId="16"/>
  </si>
  <si>
    <t>f. 当該法人の委員長又は副委員長</t>
    <rPh sb="3" eb="5">
      <t>トウガイ</t>
    </rPh>
    <rPh sb="5" eb="7">
      <t>ホウジン</t>
    </rPh>
    <rPh sb="8" eb="11">
      <t>イインチョウ</t>
    </rPh>
    <rPh sb="11" eb="12">
      <t>マタ</t>
    </rPh>
    <rPh sb="13" eb="14">
      <t>フク</t>
    </rPh>
    <rPh sb="14" eb="17">
      <t>イインチョウ</t>
    </rPh>
    <phoneticPr fontId="16"/>
  </si>
  <si>
    <t>g. 当該法人の役員（理事、監事）</t>
    <rPh sb="3" eb="5">
      <t>トウガイ</t>
    </rPh>
    <rPh sb="5" eb="7">
      <t>ホウジン</t>
    </rPh>
    <rPh sb="8" eb="10">
      <t>ヤクイン</t>
    </rPh>
    <rPh sb="11" eb="13">
      <t>リジ</t>
    </rPh>
    <rPh sb="14" eb="16">
      <t>カンジ</t>
    </rPh>
    <phoneticPr fontId="16"/>
  </si>
  <si>
    <t>e. 当該法人の委員会委員</t>
    <rPh sb="3" eb="5">
      <t>トウガイ</t>
    </rPh>
    <rPh sb="5" eb="7">
      <t>ホウジン</t>
    </rPh>
    <rPh sb="8" eb="11">
      <t>イインカイ</t>
    </rPh>
    <rPh sb="11" eb="13">
      <t>イイン</t>
    </rPh>
    <phoneticPr fontId="16"/>
  </si>
  <si>
    <t>c. 当該法人の支部運営委員</t>
    <rPh sb="3" eb="5">
      <t>トウガイ</t>
    </rPh>
    <rPh sb="5" eb="7">
      <t>ホウジン</t>
    </rPh>
    <rPh sb="8" eb="10">
      <t>シブ</t>
    </rPh>
    <rPh sb="10" eb="12">
      <t>ウンエイ</t>
    </rPh>
    <rPh sb="12" eb="14">
      <t>イイン</t>
    </rPh>
    <phoneticPr fontId="16"/>
  </si>
  <si>
    <t>10点／1年</t>
    <phoneticPr fontId="16"/>
  </si>
  <si>
    <t>非営利法人の名称</t>
    <rPh sb="0" eb="3">
      <t>ヒエイリ</t>
    </rPh>
    <rPh sb="3" eb="5">
      <t>ホウジン</t>
    </rPh>
    <rPh sb="6" eb="8">
      <t>メイショウ</t>
    </rPh>
    <phoneticPr fontId="16"/>
  </si>
  <si>
    <t>ＶＥ専門的活動
の合計点</t>
    <rPh sb="2" eb="5">
      <t>センモンテキ</t>
    </rPh>
    <rPh sb="5" eb="7">
      <t>カツドウ</t>
    </rPh>
    <rPh sb="9" eb="12">
      <t>ゴウケイテン</t>
    </rPh>
    <phoneticPr fontId="16"/>
  </si>
  <si>
    <t>申請者の得点</t>
    <rPh sb="0" eb="3">
      <t>シンセイシャ</t>
    </rPh>
    <rPh sb="4" eb="6">
      <t>トクテン</t>
    </rPh>
    <phoneticPr fontId="16"/>
  </si>
  <si>
    <t xml:space="preserve">参加時間10時間につき1点。   																																</t>
    <rPh sb="0" eb="2">
      <t>サンカ</t>
    </rPh>
    <rPh sb="2" eb="4">
      <t>ジカン</t>
    </rPh>
    <rPh sb="6" eb="8">
      <t>ジカン</t>
    </rPh>
    <rPh sb="12" eb="13">
      <t>テン</t>
    </rPh>
    <phoneticPr fontId="16"/>
  </si>
  <si>
    <t xml:space="preserve">受講時間10時間につき1点。   																																</t>
    <rPh sb="0" eb="2">
      <t>ジュコウ</t>
    </rPh>
    <rPh sb="2" eb="4">
      <t>ジカン</t>
    </rPh>
    <rPh sb="6" eb="8">
      <t>ジカン</t>
    </rPh>
    <rPh sb="12" eb="13">
      <t>テン</t>
    </rPh>
    <phoneticPr fontId="16"/>
  </si>
  <si>
    <r>
      <t xml:space="preserve"> </t>
    </r>
    <r>
      <rPr>
        <b/>
        <i/>
        <sz val="11"/>
        <color theme="1"/>
        <rFont val="Yu Gothic"/>
        <family val="3"/>
        <charset val="128"/>
        <scheme val="minor"/>
      </rPr>
      <t>24点以上必要</t>
    </r>
    <r>
      <rPr>
        <i/>
        <sz val="11"/>
        <color theme="1"/>
        <rFont val="Yu Gothic"/>
        <family val="2"/>
        <scheme val="minor"/>
      </rPr>
      <t xml:space="preserve">【 ＶＥチーム活動10時間につき1点】。  </t>
    </r>
    <rPh sb="4" eb="6">
      <t>イジョウ</t>
    </rPh>
    <rPh sb="6" eb="8">
      <t>ヒツヨウ</t>
    </rPh>
    <rPh sb="25" eb="26">
      <t>テン</t>
    </rPh>
    <phoneticPr fontId="16"/>
  </si>
  <si>
    <r>
      <rPr>
        <b/>
        <sz val="11"/>
        <color theme="1"/>
        <rFont val="Yu Gothic"/>
        <family val="3"/>
        <charset val="128"/>
        <scheme val="minor"/>
      </rPr>
      <t>役　割</t>
    </r>
    <r>
      <rPr>
        <b/>
        <sz val="10"/>
        <color theme="1"/>
        <rFont val="Yu Gothic"/>
        <family val="2"/>
        <scheme val="minor"/>
      </rPr>
      <t xml:space="preserve">
</t>
    </r>
    <r>
      <rPr>
        <sz val="10"/>
        <color theme="1"/>
        <rFont val="Yu Gothic"/>
        <family val="3"/>
        <charset val="128"/>
        <scheme val="minor"/>
      </rPr>
      <t>（リーダーかメンバーのいずれか）</t>
    </r>
    <rPh sb="0" eb="1">
      <t>ヤク</t>
    </rPh>
    <rPh sb="2" eb="3">
      <t>ワリ</t>
    </rPh>
    <phoneticPr fontId="16"/>
  </si>
  <si>
    <t xml:space="preserve">1単位につき1点。  																																</t>
    <rPh sb="1" eb="3">
      <t>タンイ</t>
    </rPh>
    <rPh sb="7" eb="8">
      <t>テン</t>
    </rPh>
    <phoneticPr fontId="16"/>
  </si>
  <si>
    <t>10点以上必要。</t>
    <phoneticPr fontId="16"/>
  </si>
  <si>
    <t>創造性、チームビルディング、コスト関連・分析技法、プロジェクト・マネジメント、機能分析、プレゼンスキル等。</t>
    <rPh sb="0" eb="3">
      <t>ソウゾウセイ</t>
    </rPh>
    <rPh sb="17" eb="19">
      <t>カンレン</t>
    </rPh>
    <rPh sb="20" eb="22">
      <t>ブンセキ</t>
    </rPh>
    <rPh sb="22" eb="24">
      <t>ギホウ</t>
    </rPh>
    <rPh sb="39" eb="41">
      <t>キノウ</t>
    </rPh>
    <rPh sb="41" eb="43">
      <t>ブンセキ</t>
    </rPh>
    <rPh sb="51" eb="52">
      <t>トウ</t>
    </rPh>
    <phoneticPr fontId="16"/>
  </si>
  <si>
    <t>a. 4年制大学以上を卒業</t>
    <rPh sb="4" eb="6">
      <t>ネンセイ</t>
    </rPh>
    <rPh sb="6" eb="8">
      <t>ダイガク</t>
    </rPh>
    <rPh sb="8" eb="10">
      <t>イジョウ</t>
    </rPh>
    <rPh sb="11" eb="13">
      <t>ソツギョウ</t>
    </rPh>
    <phoneticPr fontId="16"/>
  </si>
  <si>
    <t>b. 短期大学又は高等専門学校を卒業後、企業でＶＥ関連業務（原価管理を含む）に2年以上従事</t>
    <rPh sb="3" eb="7">
      <t>タンキダイガク</t>
    </rPh>
    <rPh sb="7" eb="8">
      <t>マタ</t>
    </rPh>
    <rPh sb="9" eb="13">
      <t>コウトウセンモン</t>
    </rPh>
    <rPh sb="13" eb="15">
      <t>ガッコウ</t>
    </rPh>
    <rPh sb="16" eb="19">
      <t>ソツギョウゴ</t>
    </rPh>
    <rPh sb="20" eb="22">
      <t>キギョウ</t>
    </rPh>
    <rPh sb="25" eb="27">
      <t>カンレン</t>
    </rPh>
    <rPh sb="27" eb="29">
      <t>ギョウム</t>
    </rPh>
    <rPh sb="30" eb="32">
      <t>ゲンカ</t>
    </rPh>
    <rPh sb="32" eb="34">
      <t>カンリ</t>
    </rPh>
    <rPh sb="35" eb="36">
      <t>フク</t>
    </rPh>
    <rPh sb="40" eb="41">
      <t>ネン</t>
    </rPh>
    <rPh sb="41" eb="43">
      <t>イジョウ</t>
    </rPh>
    <rPh sb="43" eb="45">
      <t>ジュウジ</t>
    </rPh>
    <phoneticPr fontId="16"/>
  </si>
  <si>
    <t>c. 高校を卒業後、企業でＶＥ関連業務（原価管理を含む）に4年以上従事</t>
    <rPh sb="3" eb="5">
      <t>コウコウ</t>
    </rPh>
    <rPh sb="6" eb="9">
      <t>ソツギョウゴ</t>
    </rPh>
    <phoneticPr fontId="16"/>
  </si>
  <si>
    <t>20点。</t>
    <rPh sb="2" eb="3">
      <t>テン</t>
    </rPh>
    <phoneticPr fontId="16"/>
  </si>
  <si>
    <t>資格は、申請の時点で有効でなければならない。</t>
    <rPh sb="0" eb="2">
      <t>シカク</t>
    </rPh>
    <rPh sb="4" eb="6">
      <t>シンセイ</t>
    </rPh>
    <rPh sb="7" eb="9">
      <t>ジテン</t>
    </rPh>
    <rPh sb="10" eb="12">
      <t>ユウコウ</t>
    </rPh>
    <phoneticPr fontId="16"/>
  </si>
  <si>
    <t>1編につき6点。</t>
    <rPh sb="1" eb="2">
      <t>ヘン</t>
    </rPh>
    <rPh sb="6" eb="7">
      <t>テン</t>
    </rPh>
    <phoneticPr fontId="16"/>
  </si>
  <si>
    <r>
      <t>受験資格要件</t>
    </r>
    <r>
      <rPr>
        <i/>
        <sz val="11"/>
        <color theme="1"/>
        <rFont val="Yu Gothic"/>
        <family val="3"/>
        <charset val="128"/>
      </rPr>
      <t>⑶の「ＶＥ研究論文」又は「ＶＥ実践論文」として申請するものは不可。</t>
    </r>
    <rPh sb="0" eb="2">
      <t>ジュケン</t>
    </rPh>
    <rPh sb="2" eb="4">
      <t>シカク</t>
    </rPh>
    <rPh sb="4" eb="6">
      <t>ヨウケン</t>
    </rPh>
    <rPh sb="11" eb="13">
      <t>ケンキュウ</t>
    </rPh>
    <rPh sb="13" eb="15">
      <t>ロンブン</t>
    </rPh>
    <rPh sb="16" eb="17">
      <t>マタ</t>
    </rPh>
    <rPh sb="21" eb="23">
      <t>ジッセン</t>
    </rPh>
    <rPh sb="23" eb="25">
      <t>ロンブン</t>
    </rPh>
    <rPh sb="29" eb="31">
      <t>シンセイ</t>
    </rPh>
    <rPh sb="36" eb="38">
      <t>フカ</t>
    </rPh>
    <phoneticPr fontId="16"/>
  </si>
  <si>
    <t>1編につき2点。</t>
    <phoneticPr fontId="16"/>
  </si>
  <si>
    <t>社内外のいずれでも可。</t>
    <rPh sb="0" eb="3">
      <t>シャナイガイ</t>
    </rPh>
    <rPh sb="9" eb="10">
      <t>カ</t>
    </rPh>
    <phoneticPr fontId="16"/>
  </si>
  <si>
    <t>⑶ ＶＥ研究論文又はＶＥ実践論文の執筆・公表</t>
    <rPh sb="4" eb="6">
      <t>ケンキュウ</t>
    </rPh>
    <rPh sb="6" eb="8">
      <t>ロンブン</t>
    </rPh>
    <rPh sb="8" eb="9">
      <t>マタ</t>
    </rPh>
    <rPh sb="12" eb="14">
      <t>ジッセン</t>
    </rPh>
    <rPh sb="14" eb="16">
      <t>ロンブン</t>
    </rPh>
    <rPh sb="17" eb="19">
      <t>シッピツ</t>
    </rPh>
    <rPh sb="20" eb="22">
      <t>コウヒョウ</t>
    </rPh>
    <phoneticPr fontId="16"/>
  </si>
  <si>
    <t>テーマ</t>
    <phoneticPr fontId="16"/>
  </si>
  <si>
    <t>発表日又は発行日</t>
    <rPh sb="0" eb="2">
      <t>ハッピョウ</t>
    </rPh>
    <rPh sb="2" eb="3">
      <t>ビ</t>
    </rPh>
    <rPh sb="3" eb="4">
      <t>マタ</t>
    </rPh>
    <rPh sb="5" eb="7">
      <t>ハッコウ</t>
    </rPh>
    <rPh sb="7" eb="8">
      <t>ビ</t>
    </rPh>
    <phoneticPr fontId="16"/>
  </si>
  <si>
    <t>申請内容が事実と相違ないことの証明</t>
    <rPh sb="0" eb="2">
      <t>シンセイ</t>
    </rPh>
    <rPh sb="2" eb="4">
      <t>ナイヨウ</t>
    </rPh>
    <rPh sb="5" eb="7">
      <t>ジジツ</t>
    </rPh>
    <rPh sb="8" eb="10">
      <t>ソウイ</t>
    </rPh>
    <rPh sb="15" eb="17">
      <t>ショウメイ</t>
    </rPh>
    <phoneticPr fontId="16"/>
  </si>
  <si>
    <t>法人名</t>
    <rPh sb="0" eb="2">
      <t>ホウジン</t>
    </rPh>
    <rPh sb="2" eb="3">
      <t>ナ</t>
    </rPh>
    <phoneticPr fontId="16"/>
  </si>
  <si>
    <t>役職名</t>
    <rPh sb="0" eb="2">
      <t>ヤクショク</t>
    </rPh>
    <rPh sb="2" eb="3">
      <t>ナ</t>
    </rPh>
    <phoneticPr fontId="16"/>
  </si>
  <si>
    <t>受験料の納入について</t>
    <rPh sb="0" eb="3">
      <t>ジュケンリョウ</t>
    </rPh>
    <rPh sb="4" eb="6">
      <t>ノウニュウ</t>
    </rPh>
    <phoneticPr fontId="16"/>
  </si>
  <si>
    <t>次の3つについてご記入ください。</t>
    <rPh sb="0" eb="1">
      <t>ツギ</t>
    </rPh>
    <rPh sb="9" eb="11">
      <t>キニュウ</t>
    </rPh>
    <phoneticPr fontId="16"/>
  </si>
  <si>
    <t>振込日</t>
    <rPh sb="0" eb="2">
      <t>フリコミ</t>
    </rPh>
    <rPh sb="2" eb="3">
      <t>ビ</t>
    </rPh>
    <phoneticPr fontId="16"/>
  </si>
  <si>
    <t>振込先</t>
    <rPh sb="0" eb="2">
      <t>フリコミ</t>
    </rPh>
    <rPh sb="2" eb="3">
      <t>サキ</t>
    </rPh>
    <phoneticPr fontId="16"/>
  </si>
  <si>
    <t>⑴ ＶＥ学習経歴</t>
    <rPh sb="4" eb="6">
      <t>ガクシュウ</t>
    </rPh>
    <rPh sb="6" eb="8">
      <t>ケイレキ</t>
    </rPh>
    <phoneticPr fontId="16"/>
  </si>
  <si>
    <t>期間</t>
    <rPh sb="0" eb="2">
      <t>キカン</t>
    </rPh>
    <phoneticPr fontId="16"/>
  </si>
  <si>
    <t>場所</t>
    <rPh sb="0" eb="2">
      <t>バショ</t>
    </rPh>
    <phoneticPr fontId="16"/>
  </si>
  <si>
    <t>主催者名</t>
    <rPh sb="0" eb="3">
      <t>シュサイシャ</t>
    </rPh>
    <rPh sb="3" eb="4">
      <t>ナ</t>
    </rPh>
    <phoneticPr fontId="16"/>
  </si>
  <si>
    <t>担当講師</t>
    <rPh sb="0" eb="2">
      <t>タントウ</t>
    </rPh>
    <rPh sb="2" eb="4">
      <t>コウシ</t>
    </rPh>
    <phoneticPr fontId="16"/>
  </si>
  <si>
    <t>添付資料</t>
    <rPh sb="0" eb="2">
      <t>テンプ</t>
    </rPh>
    <rPh sb="2" eb="4">
      <t>シリョウ</t>
    </rPh>
    <phoneticPr fontId="16"/>
  </si>
  <si>
    <t>生年月日</t>
    <rPh sb="0" eb="4">
      <t>セイネンガッピ</t>
    </rPh>
    <phoneticPr fontId="16"/>
  </si>
  <si>
    <t>ＦＡＸ</t>
    <phoneticPr fontId="16"/>
  </si>
  <si>
    <t>30点以上必要。</t>
    <phoneticPr fontId="16"/>
  </si>
  <si>
    <r>
      <t>「フォーカス・スタディ」のうち3件については、機能定義・機能評価・アイデア発想の各段階で1回ずつ、ファシリテーションをしたことを証明しなければならない。その3件については、下の表の「ファシリテーション実践活動」欄に記載し、ファシリテーションをした部分として機能定義段階、機能評価段階、アイデア発想段階のいずれかに</t>
    </r>
    <r>
      <rPr>
        <i/>
        <sz val="11"/>
        <color theme="1"/>
        <rFont val="Segoe UI Symbol"/>
        <family val="3"/>
      </rPr>
      <t>✔</t>
    </r>
    <r>
      <rPr>
        <i/>
        <sz val="11"/>
        <color theme="1"/>
        <rFont val="Yu Gothic"/>
        <family val="3"/>
        <charset val="128"/>
        <scheme val="minor"/>
      </rPr>
      <t>を入れる。このファシリテーション実践活動が、最初に記載する3件のフォーカス・スタディとなる。</t>
    </r>
    <rPh sb="16" eb="17">
      <t>ケン</t>
    </rPh>
    <rPh sb="23" eb="25">
      <t>キノウ</t>
    </rPh>
    <rPh sb="25" eb="27">
      <t>テイギ</t>
    </rPh>
    <rPh sb="28" eb="30">
      <t>キノウ</t>
    </rPh>
    <rPh sb="30" eb="32">
      <t>ヒョウカ</t>
    </rPh>
    <rPh sb="37" eb="39">
      <t>ハッソウ</t>
    </rPh>
    <rPh sb="40" eb="41">
      <t>カク</t>
    </rPh>
    <rPh sb="41" eb="43">
      <t>ダンカイ</t>
    </rPh>
    <rPh sb="45" eb="46">
      <t>カイ</t>
    </rPh>
    <rPh sb="80" eb="82">
      <t>ショウメイ</t>
    </rPh>
    <rPh sb="95" eb="96">
      <t>ケン</t>
    </rPh>
    <rPh sb="104" eb="105">
      <t>ヒョウ</t>
    </rPh>
    <rPh sb="116" eb="120">
      <t>ジッセンカツドウ</t>
    </rPh>
    <rPh sb="121" eb="122">
      <t>ラン</t>
    </rPh>
    <rPh sb="123" eb="125">
      <t>キサイ</t>
    </rPh>
    <rPh sb="139" eb="141">
      <t>ブブン</t>
    </rPh>
    <rPh sb="144" eb="146">
      <t>キノウ</t>
    </rPh>
    <rPh sb="146" eb="148">
      <t>テイギ</t>
    </rPh>
    <rPh sb="148" eb="150">
      <t>ダンカイ</t>
    </rPh>
    <rPh sb="151" eb="155">
      <t>キノウヒョウカ</t>
    </rPh>
    <rPh sb="155" eb="157">
      <t>ダンカイ</t>
    </rPh>
    <rPh sb="162" eb="164">
      <t>ハッソウ</t>
    </rPh>
    <rPh sb="164" eb="166">
      <t>ダンカイ</t>
    </rPh>
    <rPh sb="174" eb="175">
      <t>イ</t>
    </rPh>
    <rPh sb="189" eb="193">
      <t>ジッセンカツドウ</t>
    </rPh>
    <rPh sb="195" eb="197">
      <t>サイショ</t>
    </rPh>
    <rPh sb="198" eb="200">
      <t>キサイケン</t>
    </rPh>
    <phoneticPr fontId="16"/>
  </si>
  <si>
    <t>6件以上10件以下のＶＥチーム活動を申請する。最初の6件が「フォーカス・スタディ」となり、活動時間の合計を24点とするため追加が必要な場合は「フォーカス・スタディ」の下に記載する。ＶＥチーム活動は時系列で記載する必要はない。</t>
    <rPh sb="1" eb="2">
      <t>ケン</t>
    </rPh>
    <rPh sb="2" eb="4">
      <t>イジョウ</t>
    </rPh>
    <rPh sb="6" eb="7">
      <t>ケン</t>
    </rPh>
    <rPh sb="15" eb="17">
      <t>カツドウ</t>
    </rPh>
    <rPh sb="18" eb="20">
      <t>シンセイ</t>
    </rPh>
    <rPh sb="23" eb="25">
      <t>サイショ</t>
    </rPh>
    <rPh sb="27" eb="28">
      <t>ケン</t>
    </rPh>
    <rPh sb="45" eb="47">
      <t>カツドウ</t>
    </rPh>
    <rPh sb="47" eb="49">
      <t>ジカン</t>
    </rPh>
    <rPh sb="50" eb="52">
      <t>ゴウケイ</t>
    </rPh>
    <rPh sb="55" eb="56">
      <t>テン</t>
    </rPh>
    <rPh sb="61" eb="63">
      <t>ツイカ</t>
    </rPh>
    <rPh sb="64" eb="66">
      <t>ヒツヨウ</t>
    </rPh>
    <rPh sb="67" eb="69">
      <t>バアイ</t>
    </rPh>
    <rPh sb="83" eb="84">
      <t>シタ</t>
    </rPh>
    <rPh sb="85" eb="87">
      <t>キサイ</t>
    </rPh>
    <rPh sb="95" eb="97">
      <t>カツドウ</t>
    </rPh>
    <rPh sb="98" eb="101">
      <t>ジケイレツ</t>
    </rPh>
    <rPh sb="102" eb="104">
      <t>キサイ</t>
    </rPh>
    <rPh sb="106" eb="108">
      <t>ヒツヨウ</t>
    </rPh>
    <phoneticPr fontId="16"/>
  </si>
  <si>
    <t>上記のうち、1つのみ可。</t>
    <rPh sb="0" eb="2">
      <t>ジョウキ</t>
    </rPh>
    <rPh sb="10" eb="11">
      <t>カ</t>
    </rPh>
    <phoneticPr fontId="16"/>
  </si>
  <si>
    <t>5点。</t>
    <rPh sb="1" eb="2">
      <t>テン</t>
    </rPh>
    <phoneticPr fontId="16"/>
  </si>
  <si>
    <r>
      <t>2.4点以上必要</t>
    </r>
    <r>
      <rPr>
        <i/>
        <sz val="11"/>
        <color theme="1"/>
        <rFont val="Yu Gothic"/>
        <family val="3"/>
        <charset val="128"/>
        <scheme val="minor"/>
      </rPr>
      <t>【講座受講時間10時間につき1点】</t>
    </r>
    <r>
      <rPr>
        <b/>
        <i/>
        <sz val="11"/>
        <color theme="1"/>
        <rFont val="Yu Gothic"/>
        <family val="3"/>
        <charset val="128"/>
        <scheme val="minor"/>
      </rPr>
      <t>。</t>
    </r>
    <rPh sb="9" eb="11">
      <t>コウザ</t>
    </rPh>
    <rPh sb="11" eb="13">
      <t>ジュコウ</t>
    </rPh>
    <rPh sb="13" eb="15">
      <t>ジカン</t>
    </rPh>
    <rPh sb="17" eb="19">
      <t>ジカン</t>
    </rPh>
    <rPh sb="23" eb="24">
      <t>テン</t>
    </rPh>
    <phoneticPr fontId="16"/>
  </si>
  <si>
    <t>得点は執筆者の数で比率配分する（例：２名での共著による場合は３点とする）。</t>
    <rPh sb="0" eb="2">
      <t>トクテン</t>
    </rPh>
    <rPh sb="3" eb="6">
      <t>シッピツシャ</t>
    </rPh>
    <rPh sb="7" eb="8">
      <t>カズ</t>
    </rPh>
    <rPh sb="9" eb="11">
      <t>ヒリツ</t>
    </rPh>
    <rPh sb="11" eb="13">
      <t>ハイブン</t>
    </rPh>
    <rPh sb="16" eb="17">
      <t>レイ</t>
    </rPh>
    <rPh sb="19" eb="20">
      <t>メイ</t>
    </rPh>
    <rPh sb="22" eb="24">
      <t>キョウチョ</t>
    </rPh>
    <rPh sb="27" eb="29">
      <t>バアイ</t>
    </rPh>
    <rPh sb="31" eb="32">
      <t>テン</t>
    </rPh>
    <phoneticPr fontId="16"/>
  </si>
  <si>
    <t>得点は執筆者の数で比率配分する（例：2名での共著による場合は１点とする）。</t>
    <phoneticPr fontId="16"/>
  </si>
  <si>
    <t>b. 当該法人の社会貢献活動のリーダー又はメンバー</t>
    <rPh sb="3" eb="5">
      <t>トウガイ</t>
    </rPh>
    <rPh sb="5" eb="7">
      <t>ホウジン</t>
    </rPh>
    <rPh sb="8" eb="10">
      <t>シャカイ</t>
    </rPh>
    <rPh sb="10" eb="12">
      <t>コウケン</t>
    </rPh>
    <rPh sb="12" eb="14">
      <t>カツドウ</t>
    </rPh>
    <rPh sb="19" eb="20">
      <t>マタ</t>
    </rPh>
    <phoneticPr fontId="16"/>
  </si>
  <si>
    <t>住　所　　　　　　　   （漢　　字）</t>
    <rPh sb="0" eb="1">
      <t>ジュウ</t>
    </rPh>
    <rPh sb="2" eb="3">
      <t>ショ</t>
    </rPh>
    <phoneticPr fontId="16"/>
  </si>
  <si>
    <t>【 自　宅 】　　　　　 （ローマ字）</t>
    <phoneticPr fontId="16"/>
  </si>
  <si>
    <t xml:space="preserve">
</t>
    <phoneticPr fontId="16"/>
  </si>
  <si>
    <t xml:space="preserve">
〒</t>
    <phoneticPr fontId="16"/>
  </si>
  <si>
    <t>所在地　　　　　　　   （ローマ字）
　　　　　　　　　　   （漢　　字）</t>
    <rPh sb="0" eb="3">
      <t>ショザイチ</t>
    </rPh>
    <phoneticPr fontId="16"/>
  </si>
  <si>
    <t>法人名　　　　　　　   （和　　文）</t>
    <rPh sb="0" eb="3">
      <t>ヤクショクナ</t>
    </rPh>
    <phoneticPr fontId="16"/>
  </si>
  <si>
    <t>【 勤務先 】　　　　 　（英　　文）</t>
    <phoneticPr fontId="16"/>
  </si>
  <si>
    <t>所属・役職名　　　　   （英　　文）
　　　　　　　　　　   （和　　文）</t>
    <rPh sb="0" eb="1">
      <t>ジンメイ</t>
    </rPh>
    <phoneticPr fontId="16"/>
  </si>
  <si>
    <r>
      <rPr>
        <b/>
        <sz val="14"/>
        <rFont val="Yu Gothic"/>
        <family val="3"/>
        <charset val="128"/>
        <scheme val="minor"/>
      </rPr>
      <t>⑵ＶＥ実務経歴で、</t>
    </r>
    <r>
      <rPr>
        <b/>
        <sz val="14"/>
        <color theme="1"/>
        <rFont val="Yu Gothic"/>
        <family val="2"/>
        <scheme val="minor"/>
      </rPr>
      <t>ＣＶＳの認定に必要な得点の概要</t>
    </r>
    <rPh sb="3" eb="7">
      <t>ジツムケイレキ</t>
    </rPh>
    <rPh sb="13" eb="15">
      <t>ニンテイ</t>
    </rPh>
    <rPh sb="16" eb="18">
      <t>ヒツヨウ</t>
    </rPh>
    <rPh sb="19" eb="21">
      <t>トクテン</t>
    </rPh>
    <rPh sb="22" eb="24">
      <t>ガイヨウ</t>
    </rPh>
    <phoneticPr fontId="16"/>
  </si>
  <si>
    <r>
      <t>概況</t>
    </r>
    <r>
      <rPr>
        <sz val="10"/>
        <rFont val="Yu Gothic"/>
        <family val="3"/>
        <charset val="128"/>
        <scheme val="minor"/>
      </rPr>
      <t>（テーマ及び成果等の概要）</t>
    </r>
    <rPh sb="0" eb="2">
      <t>ガイキョウ</t>
    </rPh>
    <rPh sb="6" eb="7">
      <t>オヨ</t>
    </rPh>
    <rPh sb="8" eb="10">
      <t>セイカ</t>
    </rPh>
    <rPh sb="10" eb="11">
      <t>トウ</t>
    </rPh>
    <rPh sb="12" eb="14">
      <t>ガイヨウ</t>
    </rPh>
    <phoneticPr fontId="16"/>
  </si>
  <si>
    <t>⑵ ＶＥ実務経歴
カテゴリー1　ＶＥ実践活動</t>
    <rPh sb="4" eb="6">
      <t>ジツム</t>
    </rPh>
    <rPh sb="6" eb="8">
      <t>ケイレキ</t>
    </rPh>
    <rPh sb="18" eb="20">
      <t>ジッセン</t>
    </rPh>
    <rPh sb="20" eb="22">
      <t>カツドウ</t>
    </rPh>
    <phoneticPr fontId="16"/>
  </si>
  <si>
    <t>　注）”N/A”と表示されたセルには何も入力しないこと。</t>
    <rPh sb="1" eb="2">
      <t>チュウ</t>
    </rPh>
    <rPh sb="9" eb="11">
      <t>ヒョウジ</t>
    </rPh>
    <rPh sb="18" eb="19">
      <t>ナニ</t>
    </rPh>
    <rPh sb="20" eb="22">
      <t>ニュウリョク</t>
    </rPh>
    <phoneticPr fontId="16"/>
  </si>
  <si>
    <t>　注）1件の「ファシリテーション実践活動」につきＶＥ実施手順の1つの段階しか申請できず、その段階は他の2件と同じとならないようにする。</t>
    <phoneticPr fontId="16"/>
  </si>
  <si>
    <t>「フォーカス・スタディ」のうち、その他の3件については、「残りのフォーカス・スタディ」欄に記載する。</t>
    <rPh sb="18" eb="19">
      <t>タ</t>
    </rPh>
    <rPh sb="21" eb="22">
      <t>ケン</t>
    </rPh>
    <rPh sb="29" eb="30">
      <t>ノコ</t>
    </rPh>
    <rPh sb="43" eb="44">
      <t>ラン</t>
    </rPh>
    <rPh sb="45" eb="47">
      <t>キサイ</t>
    </rPh>
    <phoneticPr fontId="16"/>
  </si>
  <si>
    <t>1件につき、24時間～56時間のＶＥチーム活動時間が必要となる。活動時間とはＶＥチームの全員が実際に集まっている時間で、この時間にプレＶＥ、ポストＶＥの時間は含めない。また、この時間にはファシリテーションをした時間を含むが、ファシリテーションをした時間数については不問とする。</t>
    <rPh sb="1" eb="2">
      <t>ケン</t>
    </rPh>
    <rPh sb="26" eb="28">
      <t>ヒツヨウ</t>
    </rPh>
    <rPh sb="44" eb="46">
      <t>ゼンイン</t>
    </rPh>
    <rPh sb="47" eb="49">
      <t>ジッサイ</t>
    </rPh>
    <rPh sb="50" eb="51">
      <t>アツ</t>
    </rPh>
    <rPh sb="56" eb="58">
      <t>ジカン</t>
    </rPh>
    <rPh sb="62" eb="64">
      <t>ジカン</t>
    </rPh>
    <rPh sb="76" eb="78">
      <t>ジカン</t>
    </rPh>
    <rPh sb="79" eb="80">
      <t>フク</t>
    </rPh>
    <rPh sb="89" eb="91">
      <t>ジカン</t>
    </rPh>
    <rPh sb="105" eb="107">
      <t>ジカン</t>
    </rPh>
    <rPh sb="108" eb="109">
      <t>フク</t>
    </rPh>
    <rPh sb="124" eb="127">
      <t>ジカンスウ</t>
    </rPh>
    <rPh sb="132" eb="134">
      <t>フモン</t>
    </rPh>
    <phoneticPr fontId="16"/>
  </si>
  <si>
    <r>
      <rPr>
        <b/>
        <sz val="11"/>
        <color theme="1"/>
        <rFont val="Yu Gothic"/>
        <family val="3"/>
        <charset val="128"/>
        <scheme val="minor"/>
      </rPr>
      <t>ファシリテーションをしたＶＥ実施手順の段階</t>
    </r>
    <r>
      <rPr>
        <b/>
        <sz val="10"/>
        <color theme="1"/>
        <rFont val="Yu Gothic"/>
        <family val="2"/>
        <scheme val="minor"/>
      </rPr>
      <t xml:space="preserve">
</t>
    </r>
    <r>
      <rPr>
        <sz val="10"/>
        <color theme="1"/>
        <rFont val="Yu Gothic"/>
        <family val="3"/>
        <charset val="128"/>
        <scheme val="minor"/>
      </rPr>
      <t>（1件の活動につき、いずれか1つの段階に</t>
    </r>
    <r>
      <rPr>
        <b/>
        <sz val="10"/>
        <rFont val="Segoe UI Symbol"/>
        <family val="3"/>
      </rPr>
      <t>✔</t>
    </r>
    <r>
      <rPr>
        <sz val="10"/>
        <color theme="1"/>
        <rFont val="Yu Gothic"/>
        <family val="3"/>
        <charset val="128"/>
        <scheme val="minor"/>
      </rPr>
      <t>をつける。）</t>
    </r>
    <rPh sb="14" eb="18">
      <t>ジッシテジュン</t>
    </rPh>
    <rPh sb="19" eb="21">
      <t>ダンカイ</t>
    </rPh>
    <rPh sb="26" eb="28">
      <t>カツドウ</t>
    </rPh>
    <rPh sb="39" eb="41">
      <t>ダンカイ</t>
    </rPh>
    <phoneticPr fontId="16"/>
  </si>
  <si>
    <t>活動時間に
対する得点</t>
    <rPh sb="0" eb="2">
      <t>カツドウ</t>
    </rPh>
    <rPh sb="2" eb="4">
      <t>ジカン</t>
    </rPh>
    <rPh sb="6" eb="7">
      <t>タイ</t>
    </rPh>
    <rPh sb="9" eb="10">
      <t>エ</t>
    </rPh>
    <rPh sb="10" eb="11">
      <t>テン</t>
    </rPh>
    <phoneticPr fontId="16"/>
  </si>
  <si>
    <t>⑵ ＶＥ実務経歴
カテゴリー2　ＶＥ学習活動</t>
    <rPh sb="4" eb="8">
      <t>ジツムケイレキ</t>
    </rPh>
    <rPh sb="18" eb="20">
      <t>ガクシュウ</t>
    </rPh>
    <rPh sb="20" eb="22">
      <t>カツドウ</t>
    </rPh>
    <phoneticPr fontId="16"/>
  </si>
  <si>
    <t>① バリュー・メソドロジー・ファンダメンタルズ（以下「ＶＭＦ」という。）1及び2（又はＶＥワークショップ・セミナー）の受講</t>
    <rPh sb="41" eb="42">
      <t>マタ</t>
    </rPh>
    <rPh sb="59" eb="61">
      <t>ジュコウ</t>
    </rPh>
    <phoneticPr fontId="16"/>
  </si>
  <si>
    <r>
      <t>ＶＭＦ1及び2、モジュール 1ワークショップ・セミナー及びモジュール2セミナー、ＶＥワークショップ・セミナーはいずれも</t>
    </r>
    <r>
      <rPr>
        <i/>
        <sz val="11"/>
        <rFont val="Yu Gothic"/>
        <family val="3"/>
        <charset val="128"/>
        <scheme val="minor"/>
      </rPr>
      <t>不可</t>
    </r>
    <r>
      <rPr>
        <i/>
        <sz val="11"/>
        <color theme="1"/>
        <rFont val="Yu Gothic"/>
        <family val="3"/>
        <charset val="128"/>
        <scheme val="minor"/>
      </rPr>
      <t>。</t>
    </r>
    <rPh sb="4" eb="5">
      <t>オヨ</t>
    </rPh>
    <rPh sb="27" eb="28">
      <t>オヨ</t>
    </rPh>
    <rPh sb="59" eb="61">
      <t>フカ</t>
    </rPh>
    <phoneticPr fontId="16"/>
  </si>
  <si>
    <r>
      <t>①～④</t>
    </r>
    <r>
      <rPr>
        <b/>
        <sz val="14"/>
        <color theme="0"/>
        <rFont val="Yu Gothic"/>
        <family val="2"/>
        <scheme val="minor"/>
      </rPr>
      <t xml:space="preserve"> ＶＥに関する会合への参加</t>
    </r>
    <rPh sb="7" eb="8">
      <t>カン</t>
    </rPh>
    <rPh sb="10" eb="12">
      <t>カイゴウ</t>
    </rPh>
    <rPh sb="14" eb="16">
      <t>サンカ</t>
    </rPh>
    <phoneticPr fontId="16"/>
  </si>
  <si>
    <r>
      <rPr>
        <b/>
        <sz val="12"/>
        <rFont val="Yu Gothic"/>
        <family val="3"/>
        <charset val="128"/>
        <scheme val="minor"/>
      </rPr>
      <t>①</t>
    </r>
    <r>
      <rPr>
        <b/>
        <sz val="12"/>
        <color theme="1"/>
        <rFont val="Yu Gothic"/>
        <family val="2"/>
        <scheme val="minor"/>
      </rPr>
      <t xml:space="preserve"> ＶＥに関する研究会又は勉強会等への参加</t>
    </r>
    <rPh sb="5" eb="6">
      <t>カン</t>
    </rPh>
    <rPh sb="8" eb="11">
      <t>ケンキュウカイ</t>
    </rPh>
    <rPh sb="11" eb="12">
      <t>マタ</t>
    </rPh>
    <rPh sb="13" eb="16">
      <t>ベンキョウカイ</t>
    </rPh>
    <rPh sb="16" eb="17">
      <t>トウ</t>
    </rPh>
    <rPh sb="19" eb="21">
      <t>サンカ</t>
    </rPh>
    <phoneticPr fontId="16"/>
  </si>
  <si>
    <r>
      <rPr>
        <b/>
        <sz val="12"/>
        <rFont val="Yu Gothic"/>
        <family val="3"/>
        <charset val="128"/>
        <scheme val="minor"/>
      </rPr>
      <t>②</t>
    </r>
    <r>
      <rPr>
        <b/>
        <sz val="12"/>
        <color theme="1"/>
        <rFont val="Yu Gothic"/>
        <family val="2"/>
        <scheme val="minor"/>
      </rPr>
      <t xml:space="preserve"> ＶＥに関する大会・セミナーへの参加</t>
    </r>
    <rPh sb="5" eb="6">
      <t>カン</t>
    </rPh>
    <rPh sb="8" eb="10">
      <t>タイカイ</t>
    </rPh>
    <rPh sb="17" eb="19">
      <t>サンカ</t>
    </rPh>
    <phoneticPr fontId="16"/>
  </si>
  <si>
    <r>
      <rPr>
        <b/>
        <sz val="12"/>
        <rFont val="Yu Gothic"/>
        <family val="3"/>
        <charset val="128"/>
        <scheme val="minor"/>
      </rPr>
      <t>③</t>
    </r>
    <r>
      <rPr>
        <b/>
        <sz val="12"/>
        <color theme="1"/>
        <rFont val="Yu Gothic"/>
        <family val="2"/>
        <scheme val="minor"/>
      </rPr>
      <t xml:space="preserve"> ＶＥに関する講座・研修会の受講</t>
    </r>
    <rPh sb="5" eb="6">
      <t>カン</t>
    </rPh>
    <rPh sb="8" eb="10">
      <t>コウザ</t>
    </rPh>
    <rPh sb="11" eb="14">
      <t>ケンシュウカイ</t>
    </rPh>
    <rPh sb="15" eb="17">
      <t>ジュコウ</t>
    </rPh>
    <phoneticPr fontId="16"/>
  </si>
  <si>
    <r>
      <rPr>
        <b/>
        <sz val="12"/>
        <rFont val="Yu Gothic"/>
        <family val="3"/>
        <charset val="128"/>
        <scheme val="minor"/>
      </rPr>
      <t>④</t>
    </r>
    <r>
      <rPr>
        <b/>
        <sz val="12"/>
        <color theme="1"/>
        <rFont val="Yu Gothic"/>
        <family val="2"/>
        <scheme val="minor"/>
      </rPr>
      <t xml:space="preserve"> 大学でのＶＥに関する授業の受講</t>
    </r>
    <rPh sb="2" eb="4">
      <t>ダイガク</t>
    </rPh>
    <rPh sb="9" eb="10">
      <t>カン</t>
    </rPh>
    <rPh sb="12" eb="14">
      <t>ジュギョウ</t>
    </rPh>
    <rPh sb="15" eb="17">
      <t>ジュコウ</t>
    </rPh>
    <phoneticPr fontId="16"/>
  </si>
  <si>
    <t>ＶＭＦ1及び2は不可。</t>
    <rPh sb="4" eb="5">
      <t>オヨ</t>
    </rPh>
    <rPh sb="8" eb="10">
      <t>フカ</t>
    </rPh>
    <phoneticPr fontId="16"/>
  </si>
  <si>
    <r>
      <t>⑤</t>
    </r>
    <r>
      <rPr>
        <b/>
        <sz val="14"/>
        <color theme="0"/>
        <rFont val="Yu Gothic"/>
        <family val="2"/>
        <scheme val="minor"/>
      </rPr>
      <t xml:space="preserve"> 学業経歴</t>
    </r>
    <rPh sb="2" eb="4">
      <t>ガクギョウ</t>
    </rPh>
    <rPh sb="4" eb="6">
      <t>ケイレキ</t>
    </rPh>
    <phoneticPr fontId="16"/>
  </si>
  <si>
    <r>
      <t>⑥</t>
    </r>
    <r>
      <rPr>
        <b/>
        <sz val="14"/>
        <color theme="0"/>
        <rFont val="Yu Gothic"/>
        <family val="2"/>
        <scheme val="minor"/>
      </rPr>
      <t xml:space="preserve"> </t>
    </r>
    <r>
      <rPr>
        <b/>
        <sz val="14"/>
        <color theme="0"/>
        <rFont val="Yu Gothic"/>
        <family val="3"/>
        <charset val="128"/>
        <scheme val="minor"/>
      </rPr>
      <t>国家資格又は学位</t>
    </r>
    <rPh sb="2" eb="4">
      <t>コッカ</t>
    </rPh>
    <rPh sb="4" eb="6">
      <t>シカク</t>
    </rPh>
    <rPh sb="6" eb="7">
      <t>マタ</t>
    </rPh>
    <rPh sb="8" eb="10">
      <t>ガクイ</t>
    </rPh>
    <phoneticPr fontId="16"/>
  </si>
  <si>
    <r>
      <t>技術士、公認会計士、1級建築士、中小企業診断士、</t>
    </r>
    <r>
      <rPr>
        <i/>
        <sz val="11"/>
        <rFont val="Yu Gothic"/>
        <family val="3"/>
        <charset val="128"/>
        <scheme val="minor"/>
      </rPr>
      <t>弁理士、税理士、弁護士、博士号</t>
    </r>
    <r>
      <rPr>
        <i/>
        <sz val="11"/>
        <color theme="1"/>
        <rFont val="Yu Gothic"/>
        <family val="3"/>
        <charset val="128"/>
        <scheme val="minor"/>
      </rPr>
      <t>。</t>
    </r>
    <rPh sb="0" eb="3">
      <t>ギジュツシ</t>
    </rPh>
    <rPh sb="4" eb="9">
      <t>コウニンカイケイシ</t>
    </rPh>
    <rPh sb="11" eb="12">
      <t>キュウ</t>
    </rPh>
    <rPh sb="12" eb="15">
      <t>ケンチクシ</t>
    </rPh>
    <rPh sb="16" eb="23">
      <t>チュウショウキギョウシンダンシ</t>
    </rPh>
    <rPh sb="24" eb="27">
      <t>ベンリシ</t>
    </rPh>
    <rPh sb="28" eb="31">
      <t>ゼイリシ</t>
    </rPh>
    <rPh sb="32" eb="35">
      <t>ベンゴシ</t>
    </rPh>
    <rPh sb="36" eb="39">
      <t>ハクシゴウ</t>
    </rPh>
    <phoneticPr fontId="16"/>
  </si>
  <si>
    <t>⑵ ＶＥ実務経歴
カテゴリー3　ファシリテーション学習活動</t>
    <rPh sb="4" eb="6">
      <t>ジツム</t>
    </rPh>
    <rPh sb="6" eb="8">
      <t>ケイレキ</t>
    </rPh>
    <rPh sb="25" eb="27">
      <t>ガクシュウ</t>
    </rPh>
    <rPh sb="27" eb="29">
      <t>カツドウ</t>
    </rPh>
    <phoneticPr fontId="16"/>
  </si>
  <si>
    <t>⑵ ＶＥ実務経歴
カテゴリー4　ＶＥ専門的活動</t>
    <rPh sb="4" eb="6">
      <t>ジツム</t>
    </rPh>
    <rPh sb="6" eb="8">
      <t>ケイレキ</t>
    </rPh>
    <rPh sb="18" eb="21">
      <t>センモンテキ</t>
    </rPh>
    <rPh sb="21" eb="23">
      <t>カツドウ</t>
    </rPh>
    <phoneticPr fontId="16"/>
  </si>
  <si>
    <t>① ＶＥに関する論文、著書、学位論文等の執筆・発表又は発行（査読付き）</t>
    <rPh sb="5" eb="6">
      <t>カン</t>
    </rPh>
    <rPh sb="8" eb="10">
      <t>ロンブン</t>
    </rPh>
    <rPh sb="11" eb="13">
      <t>チョショ</t>
    </rPh>
    <rPh sb="14" eb="16">
      <t>ガクイ</t>
    </rPh>
    <rPh sb="16" eb="18">
      <t>ロンブン</t>
    </rPh>
    <rPh sb="18" eb="19">
      <t>トウ</t>
    </rPh>
    <rPh sb="20" eb="22">
      <t>シッピツ</t>
    </rPh>
    <rPh sb="23" eb="25">
      <t>ハッピョウ</t>
    </rPh>
    <rPh sb="25" eb="26">
      <t>マタ</t>
    </rPh>
    <rPh sb="27" eb="29">
      <t>ハッコウ</t>
    </rPh>
    <rPh sb="30" eb="32">
      <t>サドク</t>
    </rPh>
    <rPh sb="32" eb="33">
      <t>ツ</t>
    </rPh>
    <phoneticPr fontId="16"/>
  </si>
  <si>
    <t>②  ＶＥに関する新聞記事・社内報等の執筆・発行（査読なし）</t>
    <rPh sb="6" eb="7">
      <t>カン</t>
    </rPh>
    <rPh sb="9" eb="11">
      <t>シンブン</t>
    </rPh>
    <rPh sb="11" eb="13">
      <t>キジ</t>
    </rPh>
    <rPh sb="14" eb="17">
      <t>シャナイホウ</t>
    </rPh>
    <rPh sb="17" eb="18">
      <t>トウ</t>
    </rPh>
    <rPh sb="19" eb="21">
      <t>シッピツ</t>
    </rPh>
    <rPh sb="22" eb="24">
      <t>ハッコウ</t>
    </rPh>
    <phoneticPr fontId="16"/>
  </si>
  <si>
    <t>③ ＶＥに関する30分以上の発表・講演等</t>
    <rPh sb="5" eb="6">
      <t>カン</t>
    </rPh>
    <rPh sb="10" eb="11">
      <t>フン</t>
    </rPh>
    <rPh sb="11" eb="13">
      <t>イジョウ</t>
    </rPh>
    <rPh sb="14" eb="16">
      <t>ハッピョウ</t>
    </rPh>
    <rPh sb="17" eb="19">
      <t>コウエン</t>
    </rPh>
    <rPh sb="19" eb="20">
      <t>トウ</t>
    </rPh>
    <phoneticPr fontId="16"/>
  </si>
  <si>
    <t>④ ＶＥに関する非営利法人の社会貢献活動への支援</t>
    <rPh sb="5" eb="6">
      <t>カン</t>
    </rPh>
    <rPh sb="8" eb="11">
      <t>ヒエイリ</t>
    </rPh>
    <rPh sb="11" eb="13">
      <t>ホウジン</t>
    </rPh>
    <rPh sb="14" eb="16">
      <t>シャカイ</t>
    </rPh>
    <rPh sb="16" eb="18">
      <t>コウケン</t>
    </rPh>
    <rPh sb="18" eb="20">
      <t>カツドウ</t>
    </rPh>
    <rPh sb="22" eb="24">
      <t>シエン</t>
    </rPh>
    <phoneticPr fontId="16"/>
  </si>
  <si>
    <r>
      <t>受験資格要件⑵ＶＥ実務経歴カテゴリー4</t>
    </r>
    <r>
      <rPr>
        <i/>
        <sz val="11"/>
        <rFont val="Yu Gothic"/>
        <family val="3"/>
        <charset val="128"/>
      </rPr>
      <t>「ＶＥ専門的活動」の①で申請したものは不可。</t>
    </r>
    <rPh sb="0" eb="2">
      <t>ジュケン</t>
    </rPh>
    <rPh sb="2" eb="4">
      <t>シカク</t>
    </rPh>
    <rPh sb="4" eb="6">
      <t>ヨウケン</t>
    </rPh>
    <rPh sb="9" eb="13">
      <t>ジツムケイレキ</t>
    </rPh>
    <rPh sb="22" eb="27">
      <t>センモンテキカツドウ</t>
    </rPh>
    <rPh sb="31" eb="33">
      <t>シンセイ</t>
    </rPh>
    <rPh sb="38" eb="40">
      <t>フカ</t>
    </rPh>
    <phoneticPr fontId="16"/>
  </si>
  <si>
    <r>
      <t>（該当するほうの□に</t>
    </r>
    <r>
      <rPr>
        <sz val="11"/>
        <rFont val="Segoe UI Symbol"/>
        <family val="2"/>
      </rPr>
      <t>✔</t>
    </r>
    <r>
      <rPr>
        <sz val="11"/>
        <rFont val="Yu Gothic"/>
        <family val="2"/>
        <scheme val="minor"/>
      </rPr>
      <t>をお願いします）</t>
    </r>
    <rPh sb="1" eb="3">
      <t>ガイトウ</t>
    </rPh>
    <rPh sb="13" eb="14">
      <t>ネガ</t>
    </rPh>
    <phoneticPr fontId="16"/>
  </si>
  <si>
    <t>修了証番号</t>
    <rPh sb="0" eb="2">
      <t>シュウリョウ</t>
    </rPh>
    <rPh sb="3" eb="5">
      <t>バンゴウ</t>
    </rPh>
    <phoneticPr fontId="16"/>
  </si>
  <si>
    <t>ＶＥ全国大会、ＶＥ関西大会、ＶＥ西日本大会等。</t>
    <rPh sb="2" eb="4">
      <t>ゼンコク</t>
    </rPh>
    <rPh sb="4" eb="6">
      <t>タイカイ</t>
    </rPh>
    <rPh sb="9" eb="11">
      <t>カンサイ</t>
    </rPh>
    <rPh sb="11" eb="13">
      <t>タイカイ</t>
    </rPh>
    <rPh sb="18" eb="21">
      <t>ニシニホン</t>
    </rPh>
    <rPh sb="21" eb="23">
      <t>タイカイトウ</t>
    </rPh>
    <phoneticPr fontId="16"/>
  </si>
  <si>
    <t>ＶＥスペシャリスト登録番号</t>
    <phoneticPr fontId="16"/>
  </si>
  <si>
    <t>受講期間</t>
    <rPh sb="0" eb="2">
      <t>ジュコウ</t>
    </rPh>
    <rPh sb="2" eb="4">
      <t>キカン</t>
    </rPh>
    <phoneticPr fontId="16"/>
  </si>
  <si>
    <t>単位数</t>
    <rPh sb="0" eb="2">
      <t>タンイ</t>
    </rPh>
    <rPh sb="2" eb="3">
      <t>スウ</t>
    </rPh>
    <phoneticPr fontId="16"/>
  </si>
  <si>
    <t>演習時間</t>
    <rPh sb="0" eb="2">
      <t>エンシュウ</t>
    </rPh>
    <rPh sb="2" eb="4">
      <t>ジカン</t>
    </rPh>
    <phoneticPr fontId="16"/>
  </si>
  <si>
    <t>受講時間</t>
    <rPh sb="0" eb="4">
      <t>ジュコウジカン</t>
    </rPh>
    <phoneticPr fontId="16"/>
  </si>
  <si>
    <t>受講日</t>
    <rPh sb="0" eb="2">
      <t>ジュコウ</t>
    </rPh>
    <rPh sb="2" eb="3">
      <t>ヒ</t>
    </rPh>
    <phoneticPr fontId="16"/>
  </si>
  <si>
    <t>講座名</t>
    <phoneticPr fontId="16"/>
  </si>
  <si>
    <t>●</t>
    <phoneticPr fontId="16"/>
  </si>
  <si>
    <t>得　点</t>
    <phoneticPr fontId="16"/>
  </si>
  <si>
    <t>著者数</t>
    <rPh sb="0" eb="3">
      <t>チョシャスウ</t>
    </rPh>
    <phoneticPr fontId="16"/>
  </si>
  <si>
    <t>発表又は講演日</t>
    <phoneticPr fontId="16"/>
  </si>
  <si>
    <t>1年当たりの得点</t>
    <phoneticPr fontId="16"/>
  </si>
  <si>
    <t>任　期</t>
    <phoneticPr fontId="16"/>
  </si>
  <si>
    <t>役　職
（理事や支部長、委員長、リーダー等）</t>
    <phoneticPr fontId="16"/>
  </si>
  <si>
    <r>
      <t xml:space="preserve">氏　名
</t>
    </r>
    <r>
      <rPr>
        <b/>
        <sz val="7"/>
        <rFont val="Yu Gothic"/>
        <family val="3"/>
        <charset val="128"/>
        <scheme val="minor"/>
      </rPr>
      <t>〔自署でなく､記名で可〕</t>
    </r>
    <rPh sb="0" eb="1">
      <t>シ</t>
    </rPh>
    <rPh sb="2" eb="3">
      <t>ナ</t>
    </rPh>
    <phoneticPr fontId="16"/>
  </si>
  <si>
    <t>受験料：33,000円（税込）</t>
    <rPh sb="0" eb="3">
      <t>ジュケンリョウ</t>
    </rPh>
    <rPh sb="10" eb="11">
      <t>エン</t>
    </rPh>
    <rPh sb="12" eb="14">
      <t>ゼイコ</t>
    </rPh>
    <phoneticPr fontId="16"/>
  </si>
  <si>
    <t>受験料の振込期間 　：原則として受験申請の日まで</t>
    <rPh sb="0" eb="2">
      <t>ジュケン</t>
    </rPh>
    <rPh sb="2" eb="3">
      <t>リョウ</t>
    </rPh>
    <rPh sb="6" eb="8">
      <t>キカン</t>
    </rPh>
    <rPh sb="11" eb="13">
      <t>ゲンソク</t>
    </rPh>
    <rPh sb="16" eb="18">
      <t>ジュケン</t>
    </rPh>
    <rPh sb="18" eb="20">
      <t>シンセイ</t>
    </rPh>
    <rPh sb="21" eb="22">
      <t>ヒ</t>
    </rPh>
    <phoneticPr fontId="16"/>
  </si>
  <si>
    <t>受験料の振込手数料：申請者のご負担でお願いします</t>
    <rPh sb="0" eb="2">
      <t>ジュケン</t>
    </rPh>
    <rPh sb="2" eb="3">
      <t>リョウ</t>
    </rPh>
    <rPh sb="4" eb="6">
      <t>フリコミ</t>
    </rPh>
    <rPh sb="6" eb="9">
      <t>テスウリョウ</t>
    </rPh>
    <rPh sb="10" eb="13">
      <t>シンセイシャ</t>
    </rPh>
    <rPh sb="15" eb="17">
      <t>フタン</t>
    </rPh>
    <rPh sb="19" eb="20">
      <t>ネガ</t>
    </rPh>
    <phoneticPr fontId="16"/>
  </si>
  <si>
    <t>以上の内容が事実と相違ないことを証明します。</t>
    <rPh sb="0" eb="2">
      <t>イジョウ</t>
    </rPh>
    <rPh sb="3" eb="5">
      <t>ナイヨウ</t>
    </rPh>
    <rPh sb="6" eb="8">
      <t>ジジツ</t>
    </rPh>
    <rPh sb="9" eb="11">
      <t>ソウイ</t>
    </rPh>
    <rPh sb="16" eb="18">
      <t>ショウメイ</t>
    </rPh>
    <phoneticPr fontId="16"/>
  </si>
  <si>
    <t>✔</t>
    <phoneticPr fontId="16"/>
  </si>
  <si>
    <t>②「ＶＥスペシャリスト」資格の登録
　 及びバリューデザインスクール対象講座3日の受講</t>
    <rPh sb="12" eb="14">
      <t>シカク</t>
    </rPh>
    <rPh sb="15" eb="17">
      <t>トウロク</t>
    </rPh>
    <rPh sb="20" eb="21">
      <t>オヨ</t>
    </rPh>
    <rPh sb="34" eb="36">
      <t>タイショウ</t>
    </rPh>
    <rPh sb="36" eb="38">
      <t>コウザ</t>
    </rPh>
    <rPh sb="39" eb="40">
      <t>ヒ</t>
    </rPh>
    <rPh sb="41" eb="43">
      <t>ジュコウ</t>
    </rPh>
    <phoneticPr fontId="16"/>
  </si>
  <si>
    <t>上記の講座を3日（1日講座を3つ、又は2日間講座1つと1日講座を1つ）受講・修了していることが必要。</t>
    <rPh sb="0" eb="2">
      <t>ジョウキ</t>
    </rPh>
    <rPh sb="3" eb="5">
      <t>コウザ</t>
    </rPh>
    <rPh sb="7" eb="8">
      <t>ヒ</t>
    </rPh>
    <rPh sb="10" eb="11">
      <t>ヒ</t>
    </rPh>
    <rPh sb="11" eb="13">
      <t>コウザ</t>
    </rPh>
    <rPh sb="17" eb="18">
      <t>マタ</t>
    </rPh>
    <rPh sb="20" eb="24">
      <t>カカンコウザ</t>
    </rPh>
    <rPh sb="28" eb="31">
      <t>ヒコウザ</t>
    </rPh>
    <rPh sb="35" eb="37">
      <t>ジュコウ</t>
    </rPh>
    <rPh sb="38" eb="40">
      <t>シュウリョウ</t>
    </rPh>
    <rPh sb="47" eb="49">
      <t>ヒツヨウ</t>
    </rPh>
    <phoneticPr fontId="16"/>
  </si>
  <si>
    <t>申請者氏名</t>
    <phoneticPr fontId="16"/>
  </si>
  <si>
    <t>申請者氏名</t>
    <phoneticPr fontId="16"/>
  </si>
  <si>
    <t>申請者氏名</t>
    <rPh sb="3" eb="5">
      <t>シメイ</t>
    </rPh>
    <phoneticPr fontId="16"/>
  </si>
  <si>
    <t>リーダー</t>
    <phoneticPr fontId="16"/>
  </si>
  <si>
    <t>メンバー</t>
    <phoneticPr fontId="16"/>
  </si>
  <si>
    <t>三菱ＵＦＪ銀行　駒沢大学駅前支店（普）０３９４０６３</t>
    <phoneticPr fontId="16"/>
  </si>
  <si>
    <t>郵便局　００１９０－６－５３６５９６</t>
    <phoneticPr fontId="16"/>
  </si>
  <si>
    <t>□</t>
  </si>
  <si>
    <t>□</t>
    <phoneticPr fontId="16"/>
  </si>
  <si>
    <t>☑</t>
    <phoneticPr fontId="16"/>
  </si>
  <si>
    <t>創造性、チームビルディング、コスト見積り・分析技法、プロジェクト・マネジメント、プレゼンスキル、及び次の“9つのコア・コンピテンシー”に直接関係する内容の集合研修、ウェビナー、E－Learningコース等。
　⑴ ＶＥの基本 　　　　　　　　　⑹ プレワークショップ段階
　⑵ 情報の変換　　　　　　　　　⑺ ＶＥワークショップ段階
　⑶ ファシリテーション　　　　　⑻ ポストワークショップ段階
　⑷ 機能分析　　　　　　　　　　⑼ ＶＥ管理
　⑸ 会計（コスト）</t>
    <rPh sb="0" eb="3">
      <t>ソウゾウセイ</t>
    </rPh>
    <rPh sb="17" eb="19">
      <t>ミツモリ</t>
    </rPh>
    <rPh sb="21" eb="23">
      <t>ブンセキ</t>
    </rPh>
    <rPh sb="23" eb="25">
      <t>ギホウ</t>
    </rPh>
    <rPh sb="48" eb="49">
      <t>オヨ</t>
    </rPh>
    <rPh sb="50" eb="51">
      <t>ツギ</t>
    </rPh>
    <rPh sb="67" eb="69">
      <t>サンショウ</t>
    </rPh>
    <rPh sb="71" eb="73">
      <t>チョクセツ</t>
    </rPh>
    <rPh sb="73" eb="75">
      <t>カンケイ</t>
    </rPh>
    <rPh sb="77" eb="79">
      <t>ナイヨウ</t>
    </rPh>
    <rPh sb="80" eb="82">
      <t>シュウゴウ</t>
    </rPh>
    <rPh sb="82" eb="84">
      <t>ケンシュウ</t>
    </rPh>
    <rPh sb="110" eb="112">
      <t>キホン</t>
    </rPh>
    <phoneticPr fontId="16"/>
  </si>
  <si>
    <t>バリューデザインスクールの対象講座は、試験実施要領の1ページを参照。
ただし、対象講座であっても、ＶＥＳ受験時に「ＶＥ学習経歴」で申請したものは不可。</t>
    <rPh sb="13" eb="15">
      <t>タイショウ</t>
    </rPh>
    <rPh sb="15" eb="17">
      <t>コウザ</t>
    </rPh>
    <rPh sb="19" eb="21">
      <t>シケン</t>
    </rPh>
    <rPh sb="21" eb="25">
      <t>ジッシヨウリョウ</t>
    </rPh>
    <rPh sb="31" eb="33">
      <t>サンショウ</t>
    </rPh>
    <rPh sb="39" eb="43">
      <t>タイショウコウザ</t>
    </rPh>
    <rPh sb="52" eb="55">
      <t>ジュケンジ</t>
    </rPh>
    <rPh sb="59" eb="63">
      <t>ガクシュウケイレキ</t>
    </rPh>
    <rPh sb="65" eb="67">
      <t>シンセイ</t>
    </rPh>
    <rPh sb="72" eb="74">
      <t>フカ</t>
    </rPh>
    <phoneticPr fontId="16"/>
  </si>
  <si>
    <r>
      <t xml:space="preserve">申請者署名（漢字で可）
</t>
    </r>
    <r>
      <rPr>
        <sz val="10"/>
        <color theme="1"/>
        <rFont val="Yu Gothic"/>
        <family val="3"/>
        <charset val="128"/>
        <scheme val="minor"/>
      </rPr>
      <t>〔自署のデータを貼り付けて下さい〕</t>
    </r>
    <rPh sb="0" eb="3">
      <t>シンセイシャ</t>
    </rPh>
    <rPh sb="3" eb="5">
      <t>ショメイ</t>
    </rPh>
    <rPh sb="6" eb="8">
      <t>カンジ</t>
    </rPh>
    <rPh sb="9" eb="10">
      <t>カ</t>
    </rPh>
    <rPh sb="25" eb="26">
      <t>シタ</t>
    </rPh>
    <phoneticPr fontId="16"/>
  </si>
  <si>
    <r>
      <rPr>
        <sz val="11"/>
        <color theme="1"/>
        <rFont val="Yu Gothic"/>
        <family val="3"/>
        <charset val="128"/>
        <scheme val="minor"/>
      </rPr>
      <t>　□ 東 京　　　□ 大 阪　</t>
    </r>
    <r>
      <rPr>
        <sz val="9"/>
        <color theme="1"/>
        <rFont val="Yu Gothic"/>
        <family val="2"/>
        <scheme val="minor"/>
      </rPr>
      <t>（いずれかの□に</t>
    </r>
    <r>
      <rPr>
        <sz val="9"/>
        <color theme="1"/>
        <rFont val="Segoe UI Symbol"/>
        <family val="2"/>
      </rPr>
      <t>✔</t>
    </r>
    <r>
      <rPr>
        <sz val="9"/>
        <color theme="1"/>
        <rFont val="Yu Gothic"/>
        <family val="2"/>
        <scheme val="minor"/>
      </rPr>
      <t>をつけてください。ご希望に添えない場合もありますので、あらかじめご了承下さい。）</t>
    </r>
    <rPh sb="3" eb="4">
      <t>ヒガシ</t>
    </rPh>
    <rPh sb="5" eb="6">
      <t>キョウ</t>
    </rPh>
    <rPh sb="11" eb="12">
      <t>オオ</t>
    </rPh>
    <rPh sb="13" eb="14">
      <t>サカ</t>
    </rPh>
    <rPh sb="34" eb="36">
      <t>キボウ</t>
    </rPh>
    <rPh sb="37" eb="38">
      <t>ソ</t>
    </rPh>
    <rPh sb="41" eb="43">
      <t>バアイ</t>
    </rPh>
    <rPh sb="57" eb="59">
      <t>リョウショウ</t>
    </rPh>
    <rPh sb="59" eb="60">
      <t>シタ</t>
    </rPh>
    <phoneticPr fontId="16"/>
  </si>
  <si>
    <t>_______________________________________________________________________</t>
    <phoneticPr fontId="16"/>
  </si>
  <si>
    <r>
      <t xml:space="preserve">振込名義人
</t>
    </r>
    <r>
      <rPr>
        <sz val="9"/>
        <rFont val="Yu Gothic"/>
        <family val="3"/>
        <charset val="128"/>
        <scheme val="minor"/>
      </rPr>
      <t>（カタカナで）</t>
    </r>
    <rPh sb="0" eb="2">
      <t>フリコミ</t>
    </rPh>
    <rPh sb="2" eb="5">
      <t>メイギニン</t>
    </rPh>
    <phoneticPr fontId="16"/>
  </si>
  <si>
    <t>ＣＶＳ認定試験　受験申請書</t>
    <rPh sb="3" eb="5">
      <t>ニンテイ</t>
    </rPh>
    <rPh sb="5" eb="7">
      <t>シケン</t>
    </rPh>
    <rPh sb="8" eb="10">
      <t>ジュケン</t>
    </rPh>
    <rPh sb="10" eb="12">
      <t>シンセイ</t>
    </rPh>
    <rPh sb="12" eb="13">
      <t>ショ</t>
    </rPh>
    <phoneticPr fontId="16"/>
  </si>
  <si>
    <r>
      <t>著者数</t>
    </r>
    <r>
      <rPr>
        <sz val="9"/>
        <rFont val="Yu Gothic"/>
        <family val="3"/>
        <charset val="128"/>
        <scheme val="minor"/>
      </rPr>
      <t>（共著の場合は第一執筆者名も）</t>
    </r>
    <rPh sb="0" eb="2">
      <t>チョシャ</t>
    </rPh>
    <rPh sb="2" eb="3">
      <t>スウ</t>
    </rPh>
    <rPh sb="4" eb="6">
      <t>キョウチョ</t>
    </rPh>
    <rPh sb="7" eb="9">
      <t>バアイ</t>
    </rPh>
    <rPh sb="10" eb="12">
      <t>ダイイチ</t>
    </rPh>
    <rPh sb="12" eb="15">
      <t>シッピツシャ</t>
    </rPh>
    <rPh sb="15" eb="16">
      <t>ナ</t>
    </rPh>
    <phoneticPr fontId="16"/>
  </si>
  <si>
    <t>米国ＶＥ協会認定のファシリテーション講座を24時間以上受講修了しなければならない。24時間のうち16時間以上はファシリテーションの演習であること。</t>
    <rPh sb="0" eb="2">
      <t>ベイコク</t>
    </rPh>
    <rPh sb="4" eb="6">
      <t>キョウカイ</t>
    </rPh>
    <rPh sb="6" eb="8">
      <t>ニンテイ</t>
    </rPh>
    <rPh sb="18" eb="20">
      <t>コウザ</t>
    </rPh>
    <rPh sb="23" eb="25">
      <t>ジカン</t>
    </rPh>
    <rPh sb="25" eb="27">
      <t>イジョウ</t>
    </rPh>
    <rPh sb="27" eb="29">
      <t>ジュコウ</t>
    </rPh>
    <rPh sb="29" eb="31">
      <t>シュウリョウ</t>
    </rPh>
    <rPh sb="43" eb="45">
      <t>ジカン</t>
    </rPh>
    <rPh sb="50" eb="52">
      <t>ジカン</t>
    </rPh>
    <rPh sb="52" eb="54">
      <t>イジョウ</t>
    </rPh>
    <rPh sb="65" eb="67">
      <t>エンシュウ</t>
    </rPh>
    <phoneticPr fontId="16"/>
  </si>
  <si>
    <t>（様式7の証明者が第三者の場合、登録・認定証の写しの添付
　は不要）</t>
    <rPh sb="16" eb="18">
      <t>トウロクニンテイショウウツテンプフヨウ</t>
    </rPh>
    <phoneticPr fontId="16"/>
  </si>
  <si>
    <t>修了証の写し
（様式7の証明者が第三者の場合は不要）</t>
    <rPh sb="0" eb="3">
      <t>シュウリョウショウ</t>
    </rPh>
    <rPh sb="4" eb="5">
      <t>ウツ</t>
    </rPh>
    <phoneticPr fontId="16"/>
  </si>
  <si>
    <t>講座修了証の写しを添付してください（様式7の証明者が第三者の場合は不要）。</t>
    <rPh sb="0" eb="2">
      <t>コウザ</t>
    </rPh>
    <rPh sb="2" eb="5">
      <t>シュウリョウショウ</t>
    </rPh>
    <rPh sb="6" eb="7">
      <t>ウツ</t>
    </rPh>
    <rPh sb="9" eb="11">
      <t>テンプ</t>
    </rPh>
    <phoneticPr fontId="16"/>
  </si>
  <si>
    <t>対面</t>
    <rPh sb="0" eb="2">
      <t>タイメン</t>
    </rPh>
    <phoneticPr fontId="16"/>
  </si>
  <si>
    <t>オンライン</t>
    <phoneticPr fontId="16"/>
  </si>
  <si>
    <t>オンデマンド</t>
    <phoneticPr fontId="16"/>
  </si>
  <si>
    <t>資格名</t>
    <phoneticPr fontId="16"/>
  </si>
  <si>
    <t>合計点</t>
    <rPh sb="0" eb="3">
      <t>ゴウケイテン</t>
    </rPh>
    <phoneticPr fontId="16"/>
  </si>
  <si>
    <t xml:space="preserve">若しくは、次の1つ以上を教育目的としているファシリテーション講座の受講・修了でも可。
　⑴ チーム・ダイナミクス（集団力学）を管理する　　　　　⑸ 情報を導き出す
　⑵ チームを動機づける　　　　　　　　　　　　　　　　　⑹ ファシリテーションのコア・プラクティスを思い出す
　⑶ コミュニケーション・スキルを表現する　　　　　　　　⑺ チームに目的達成への焦点を当て続けさせる
　⑷ タイム・マネジメント・スキルを表現する　　　　　　　⑻ チームを合意形成に導く
</t>
    <rPh sb="0" eb="1">
      <t>モ</t>
    </rPh>
    <rPh sb="5" eb="6">
      <t>ツギ</t>
    </rPh>
    <rPh sb="40" eb="41">
      <t>カ</t>
    </rPh>
    <phoneticPr fontId="16"/>
  </si>
  <si>
    <t>合　計　点</t>
    <rPh sb="0" eb="1">
      <t>ゴウ</t>
    </rPh>
    <rPh sb="2" eb="3">
      <t>ケイ</t>
    </rPh>
    <rPh sb="4" eb="5">
      <t>テン</t>
    </rPh>
    <phoneticPr fontId="16"/>
  </si>
  <si>
    <t>合計点</t>
    <rPh sb="2" eb="3">
      <t>テン</t>
    </rPh>
    <phoneticPr fontId="16"/>
  </si>
  <si>
    <t>退職や自営等をされている方は申請者ご本人でも結構ですが、第三者の場合は様式2～様式7の経歴を証明できる資料の添付が不要となります。</t>
    <rPh sb="28" eb="31">
      <t>ダイサンシャ</t>
    </rPh>
    <rPh sb="32" eb="34">
      <t>バアイ</t>
    </rPh>
    <rPh sb="35" eb="37">
      <t>ヨウシキ</t>
    </rPh>
    <rPh sb="39" eb="41">
      <t>ヨウシキ</t>
    </rPh>
    <rPh sb="43" eb="45">
      <t>ケイレキ</t>
    </rPh>
    <rPh sb="46" eb="48">
      <t>ショウメイ</t>
    </rPh>
    <rPh sb="51" eb="53">
      <t>シリョウ</t>
    </rPh>
    <rPh sb="54" eb="56">
      <t>テンプ</t>
    </rPh>
    <rPh sb="57" eb="59">
      <t>フヨウ</t>
    </rPh>
    <phoneticPr fontId="16"/>
  </si>
  <si>
    <t>2024年　　月　　日</t>
    <rPh sb="4" eb="5">
      <t>ネン</t>
    </rPh>
    <rPh sb="7" eb="8">
      <t>ツキ</t>
    </rPh>
    <rPh sb="10" eb="11">
      <t>ヒ</t>
    </rPh>
    <phoneticPr fontId="16"/>
  </si>
  <si>
    <t>次の事項を証明できる資料を添付してください（下の証明者が第三者の場合は不要）。</t>
    <rPh sb="0" eb="1">
      <t>ツギ</t>
    </rPh>
    <rPh sb="2" eb="4">
      <t>ジコウ</t>
    </rPh>
    <rPh sb="5" eb="7">
      <t>ショウメイ</t>
    </rPh>
    <rPh sb="10" eb="12">
      <t>シリョウ</t>
    </rPh>
    <rPh sb="13" eb="15">
      <t>テンプ</t>
    </rPh>
    <rPh sb="22" eb="23">
      <t>シタ</t>
    </rPh>
    <phoneticPr fontId="16"/>
  </si>
  <si>
    <t>専門家による
審査の有無</t>
    <rPh sb="0" eb="3">
      <t>センモンカ</t>
    </rPh>
    <rPh sb="7" eb="9">
      <t>シンサ</t>
    </rPh>
    <rPh sb="10" eb="12">
      <t>ウム</t>
    </rPh>
    <phoneticPr fontId="16"/>
  </si>
  <si>
    <t>審査機関名</t>
    <phoneticPr fontId="16"/>
  </si>
  <si>
    <t>有</t>
    <rPh sb="0" eb="1">
      <t>ア</t>
    </rPh>
    <phoneticPr fontId="16"/>
  </si>
  <si>
    <t>無</t>
    <rPh sb="0" eb="1">
      <t>ナ</t>
    </rPh>
    <phoneticPr fontId="16"/>
  </si>
  <si>
    <t>発表した
大会等の名称</t>
    <rPh sb="0" eb="2">
      <t>ハッピョウ</t>
    </rPh>
    <phoneticPr fontId="16"/>
  </si>
  <si>
    <t>ページ数</t>
    <rPh sb="3" eb="4">
      <t>スウ</t>
    </rPh>
    <phoneticPr fontId="16"/>
  </si>
  <si>
    <t>1回につき1点。</t>
    <rPh sb="1" eb="2">
      <t>カイ</t>
    </rPh>
    <rPh sb="6" eb="7">
      <t>テン</t>
    </rPh>
    <phoneticPr fontId="16"/>
  </si>
  <si>
    <t>バリューデザインスクールの場合は、対象講座（試験実施要領の5ページを参照）を4日受講修了していること。</t>
    <phoneticPr fontId="16"/>
  </si>
  <si>
    <t>参加方法</t>
    <rPh sb="0" eb="2">
      <t>サンカ</t>
    </rPh>
    <rPh sb="2" eb="4">
      <t>ホウホウ</t>
    </rPh>
    <phoneticPr fontId="16"/>
  </si>
  <si>
    <t>受講方法</t>
    <rPh sb="0" eb="2">
      <t>ジュコウ</t>
    </rPh>
    <rPh sb="2" eb="4">
      <t>ホウホウ</t>
    </rPh>
    <phoneticPr fontId="16"/>
  </si>
  <si>
    <t>発表又は講演の方法</t>
    <rPh sb="7" eb="9">
      <t>ホウホウ</t>
    </rPh>
    <phoneticPr fontId="16"/>
  </si>
  <si>
    <t>開始年月</t>
    <rPh sb="0" eb="2">
      <t>カイシ</t>
    </rPh>
    <rPh sb="2" eb="3">
      <t>ネン</t>
    </rPh>
    <rPh sb="3" eb="4">
      <t>ツキ</t>
    </rPh>
    <phoneticPr fontId="16"/>
  </si>
  <si>
    <t>終了年月</t>
    <rPh sb="0" eb="2">
      <t>シュウリョウ</t>
    </rPh>
    <rPh sb="2" eb="4">
      <t>ネンゲツ</t>
    </rPh>
    <phoneticPr fontId="16"/>
  </si>
  <si>
    <t>ＶＥ論文の執筆・公表</t>
    <rPh sb="2" eb="4">
      <t>ロンブン</t>
    </rPh>
    <rPh sb="5" eb="7">
      <t>シッピツ</t>
    </rPh>
    <rPh sb="8" eb="10">
      <t>コウヒョウ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</si>
</sst>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09]d\-mmm\-yyyy;@"/>
    <numFmt numFmtId="177" formatCode="0.0"/>
    <numFmt numFmtId="178" formatCode="[$-809]dd\ mmmm\ yyyy;@"/>
    <numFmt numFmtId="179" formatCode="[$-809]d\ mmmm\ yyyy;@"/>
    <numFmt numFmtId="180" formatCode="yyyy&quot;年&quot;m&quot;月&quot;d&quot;日&quot;;@"/>
    <numFmt numFmtId="181" formatCode="0.0_ "/>
    <numFmt numFmtId="182" formatCode="yyyy&quot;年&quot;m&quot;月&quot;;@"/>
  </numFmts>
  <fonts count="71">
    <font>
      <sz val="12"/>
      <color theme="1"/>
      <name val="Yu Gothic"/>
      <family val="2"/>
      <scheme val="minor"/>
    </font>
    <font>
      <b/>
      <sz val="12"/>
      <color theme="1"/>
      <name val="Yu Gothic"/>
      <family val="2"/>
      <scheme val="minor"/>
    </font>
    <font>
      <sz val="10"/>
      <color theme="1"/>
      <name val="Yu Gothic"/>
      <family val="2"/>
      <scheme val="minor"/>
    </font>
    <font>
      <i/>
      <sz val="10"/>
      <color theme="1"/>
      <name val="Yu Gothic"/>
      <family val="2"/>
      <scheme val="minor"/>
    </font>
    <font>
      <b/>
      <sz val="14"/>
      <color theme="0"/>
      <name val="Yu Gothic"/>
      <family val="2"/>
      <scheme val="minor"/>
    </font>
    <font>
      <sz val="16"/>
      <color theme="0"/>
      <name val="Yu Gothic"/>
      <family val="2"/>
      <scheme val="minor"/>
    </font>
    <font>
      <b/>
      <sz val="10"/>
      <color theme="1"/>
      <name val="Yu Gothic"/>
      <family val="2"/>
      <scheme val="minor"/>
    </font>
    <font>
      <sz val="10"/>
      <color theme="0"/>
      <name val="Yu Gothic"/>
      <family val="2"/>
      <scheme val="minor"/>
    </font>
    <font>
      <sz val="12"/>
      <color rgb="FF000000"/>
      <name val="Yu Gothic"/>
      <family val="2"/>
      <scheme val="minor"/>
    </font>
    <font>
      <b/>
      <sz val="12"/>
      <color rgb="FF000000"/>
      <name val="Yu Gothic"/>
      <family val="2"/>
      <scheme val="minor"/>
    </font>
    <font>
      <b/>
      <sz val="14"/>
      <color theme="1"/>
      <name val="Yu Gothic"/>
      <family val="2"/>
      <scheme val="minor"/>
    </font>
    <font>
      <b/>
      <sz val="16"/>
      <color theme="1"/>
      <name val="Yu Gothic"/>
      <family val="2"/>
      <scheme val="minor"/>
    </font>
    <font>
      <b/>
      <sz val="11"/>
      <color theme="1"/>
      <name val="Yu Gothic"/>
      <family val="2"/>
      <scheme val="minor"/>
    </font>
    <font>
      <b/>
      <sz val="20"/>
      <color theme="0"/>
      <name val="Yu Gothic"/>
      <family val="2"/>
      <scheme val="minor"/>
    </font>
    <font>
      <u/>
      <sz val="12"/>
      <color theme="10"/>
      <name val="Yu Gothic"/>
      <family val="2"/>
      <scheme val="minor"/>
    </font>
    <font>
      <b/>
      <i/>
      <u/>
      <sz val="14"/>
      <color rgb="FFFF0000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32"/>
      <color theme="0"/>
      <name val="ＭＳ Ｐゴシック"/>
      <family val="3"/>
      <charset val="128"/>
    </font>
    <font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i/>
      <u/>
      <sz val="18"/>
      <color theme="1"/>
      <name val="Yu Gothic"/>
      <family val="3"/>
      <charset val="128"/>
      <scheme val="minor"/>
    </font>
    <font>
      <i/>
      <sz val="18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9"/>
      <color theme="1"/>
      <name val="Segoe UI Symbol"/>
      <family val="2"/>
    </font>
    <font>
      <b/>
      <sz val="12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vertAlign val="superscript"/>
      <sz val="11"/>
      <color theme="1"/>
      <name val="Yu Gothic"/>
      <family val="3"/>
      <charset val="128"/>
      <scheme val="minor"/>
    </font>
    <font>
      <i/>
      <sz val="11"/>
      <color theme="1"/>
      <name val="Yu Gothic"/>
      <family val="2"/>
      <scheme val="minor"/>
    </font>
    <font>
      <b/>
      <i/>
      <sz val="11"/>
      <color theme="1"/>
      <name val="Yu Gothic"/>
      <family val="3"/>
      <charset val="128"/>
      <scheme val="minor"/>
    </font>
    <font>
      <i/>
      <sz val="11"/>
      <color theme="1"/>
      <name val="Yu Gothic"/>
      <family val="3"/>
      <charset val="128"/>
      <scheme val="minor"/>
    </font>
    <font>
      <i/>
      <sz val="11"/>
      <color theme="1"/>
      <name val="Segoe UI Symbol"/>
      <family val="3"/>
    </font>
    <font>
      <b/>
      <sz val="11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b/>
      <sz val="24"/>
      <color theme="0"/>
      <name val="ＭＳ ゴシック"/>
      <family val="3"/>
      <charset val="128"/>
    </font>
    <font>
      <b/>
      <sz val="14"/>
      <color theme="0"/>
      <name val="Yu Gothic"/>
      <family val="3"/>
      <charset val="128"/>
      <scheme val="minor"/>
    </font>
    <font>
      <i/>
      <sz val="12"/>
      <color theme="1"/>
      <name val="Yu Gothic"/>
      <family val="3"/>
      <charset val="128"/>
      <scheme val="minor"/>
    </font>
    <font>
      <i/>
      <sz val="11"/>
      <color theme="1"/>
      <name val="Yu Gothic"/>
      <family val="3"/>
      <charset val="128"/>
    </font>
    <font>
      <sz val="10"/>
      <color rgb="FFFF0000"/>
      <name val="Yu Gothic"/>
      <family val="3"/>
      <charset val="128"/>
      <scheme val="minor"/>
    </font>
    <font>
      <b/>
      <sz val="14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i/>
      <sz val="11"/>
      <name val="Yu Gothic"/>
      <family val="3"/>
      <charset val="128"/>
      <scheme val="minor"/>
    </font>
    <font>
      <b/>
      <i/>
      <sz val="11"/>
      <name val="Yu Gothic"/>
      <family val="3"/>
      <charset val="128"/>
      <scheme val="minor"/>
    </font>
    <font>
      <b/>
      <sz val="10"/>
      <name val="Segoe UI Symbol"/>
      <family val="3"/>
    </font>
    <font>
      <i/>
      <sz val="11"/>
      <name val="Yu Gothic"/>
      <family val="3"/>
      <charset val="128"/>
    </font>
    <font>
      <sz val="11"/>
      <name val="Yu Gothic"/>
      <family val="2"/>
      <scheme val="minor"/>
    </font>
    <font>
      <sz val="11"/>
      <name val="Segoe UI Symbol"/>
      <family val="2"/>
    </font>
    <font>
      <sz val="11"/>
      <color rgb="FFFF0000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rgb="FF000000"/>
      <name val="Yu Gothic"/>
      <family val="3"/>
      <charset val="128"/>
      <scheme val="minor"/>
    </font>
    <font>
      <sz val="12"/>
      <color theme="0"/>
      <name val="Yu Gothic"/>
      <family val="2"/>
      <scheme val="minor"/>
    </font>
    <font>
      <b/>
      <sz val="7"/>
      <name val="Yu Gothic"/>
      <family val="3"/>
      <charset val="128"/>
      <scheme val="minor"/>
    </font>
    <font>
      <sz val="11"/>
      <color rgb="FF000000"/>
      <name val="Yu Gothic"/>
      <family val="2"/>
      <scheme val="minor"/>
    </font>
    <font>
      <i/>
      <sz val="10"/>
      <color theme="1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0"/>
      <name val="Yu Gothic"/>
      <family val="2"/>
      <scheme val="minor"/>
    </font>
    <font>
      <sz val="11"/>
      <color theme="0"/>
      <name val="Yu Gothic"/>
      <family val="3"/>
      <charset val="128"/>
      <scheme val="minor"/>
    </font>
    <font>
      <sz val="10"/>
      <color theme="0"/>
      <name val="Segoe UI Symbol"/>
      <family val="2"/>
    </font>
    <font>
      <sz val="11"/>
      <color rgb="FFFF0000"/>
      <name val="Yu Gothic"/>
      <family val="2"/>
      <scheme val="minor"/>
    </font>
    <font>
      <sz val="10"/>
      <color theme="0"/>
      <name val="Yu Gothic"/>
      <family val="3"/>
      <charset val="128"/>
      <scheme val="minor"/>
    </font>
    <font>
      <sz val="11"/>
      <color rgb="FF000000"/>
      <name val="Yu Gothic"/>
      <family val="3"/>
      <charset val="128"/>
      <scheme val="minor"/>
    </font>
    <font>
      <sz val="14"/>
      <color theme="0"/>
      <name val="Segoe UI Symbol"/>
      <family val="2"/>
    </font>
    <font>
      <i/>
      <sz val="11"/>
      <color rgb="FFFF000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2"/>
      <color theme="0"/>
      <name val="Yu Gothic"/>
      <family val="3"/>
      <charset val="128"/>
      <scheme val="minor"/>
    </font>
    <font>
      <sz val="12"/>
      <name val="Yu Gothic"/>
      <family val="2"/>
      <scheme val="minor"/>
    </font>
    <font>
      <b/>
      <i/>
      <sz val="12"/>
      <name val="Yu Gothic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4FF"/>
        <bgColor indexed="64"/>
      </patternFill>
    </fill>
    <fill>
      <patternFill patternType="solid">
        <fgColor rgb="FF92D7FF"/>
        <bgColor indexed="64"/>
      </patternFill>
    </fill>
    <fill>
      <patternFill patternType="solid">
        <fgColor rgb="FFBEF1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EF1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25">
    <border>
      <left/>
      <right/>
      <top/>
      <bottom/>
      <diagonal/>
    </border>
    <border>
      <left style="thin">
        <color rgb="FF92D7FF"/>
      </left>
      <right style="thin">
        <color rgb="FF92D7FF"/>
      </right>
      <top style="thin">
        <color rgb="FF92D7FF"/>
      </top>
      <bottom style="thin">
        <color rgb="FF92D7FF"/>
      </bottom>
      <diagonal/>
    </border>
    <border>
      <left style="thin">
        <color rgb="FF92D7FF"/>
      </left>
      <right/>
      <top style="thin">
        <color rgb="FF92D7FF"/>
      </top>
      <bottom style="thin">
        <color rgb="FF92D7FF"/>
      </bottom>
      <diagonal/>
    </border>
    <border>
      <left/>
      <right/>
      <top style="thin">
        <color rgb="FF92D7FF"/>
      </top>
      <bottom style="thin">
        <color rgb="FF92D7FF"/>
      </bottom>
      <diagonal/>
    </border>
    <border>
      <left/>
      <right style="thin">
        <color rgb="FF92D7FF"/>
      </right>
      <top style="thin">
        <color rgb="FF92D7FF"/>
      </top>
      <bottom style="thin">
        <color rgb="FF92D7FF"/>
      </bottom>
      <diagonal/>
    </border>
    <border>
      <left style="thin">
        <color rgb="FF92D7FF"/>
      </left>
      <right/>
      <top/>
      <bottom style="thin">
        <color rgb="FF92D7FF"/>
      </bottom>
      <diagonal/>
    </border>
    <border>
      <left/>
      <right style="thin">
        <color rgb="FF92D7FF"/>
      </right>
      <top/>
      <bottom style="thin">
        <color rgb="FF92D7FF"/>
      </bottom>
      <diagonal/>
    </border>
    <border>
      <left/>
      <right/>
      <top style="thick">
        <color rgb="FF0094FF"/>
      </top>
      <bottom style="thin">
        <color rgb="FF92D7FF"/>
      </bottom>
      <diagonal/>
    </border>
    <border>
      <left style="thin">
        <color rgb="FF92D7FF"/>
      </left>
      <right/>
      <top style="thin">
        <color rgb="FF92D7FF"/>
      </top>
      <bottom style="thick">
        <color rgb="FF0094FF"/>
      </bottom>
      <diagonal/>
    </border>
    <border>
      <left/>
      <right style="thin">
        <color rgb="FF92D7FF"/>
      </right>
      <top style="thin">
        <color rgb="FF92D7FF"/>
      </top>
      <bottom style="thick">
        <color rgb="FF0094FF"/>
      </bottom>
      <diagonal/>
    </border>
    <border>
      <left style="thin">
        <color rgb="FF92D7FF"/>
      </left>
      <right style="thin">
        <color rgb="FF92D7FF"/>
      </right>
      <top style="thin">
        <color rgb="FF92D7FF"/>
      </top>
      <bottom style="thick">
        <color rgb="FF0094FF"/>
      </bottom>
      <diagonal/>
    </border>
    <border>
      <left style="thick">
        <color rgb="FF0094FF"/>
      </left>
      <right/>
      <top style="thick">
        <color rgb="FF0094FF"/>
      </top>
      <bottom/>
      <diagonal/>
    </border>
    <border>
      <left style="thick">
        <color rgb="FF0094FF"/>
      </left>
      <right/>
      <top/>
      <bottom style="thick">
        <color rgb="FF0094FF"/>
      </bottom>
      <diagonal/>
    </border>
    <border>
      <left/>
      <right/>
      <top style="thick">
        <color rgb="FF0094FF"/>
      </top>
      <bottom/>
      <diagonal/>
    </border>
    <border>
      <left/>
      <right/>
      <top/>
      <bottom style="thick">
        <color rgb="FF0094FF"/>
      </bottom>
      <diagonal/>
    </border>
    <border>
      <left/>
      <right/>
      <top style="thin">
        <color rgb="FF92D7FF"/>
      </top>
      <bottom style="thick">
        <color rgb="FF0094FF"/>
      </bottom>
      <diagonal/>
    </border>
    <border>
      <left style="medium">
        <color rgb="FF0094FF"/>
      </left>
      <right/>
      <top style="thick">
        <color rgb="FF0094FF"/>
      </top>
      <bottom style="thin">
        <color rgb="FF92D7FF"/>
      </bottom>
      <diagonal/>
    </border>
    <border>
      <left/>
      <right style="medium">
        <color rgb="FF0094FF"/>
      </right>
      <top style="thick">
        <color rgb="FF0094FF"/>
      </top>
      <bottom style="thin">
        <color rgb="FF92D7FF"/>
      </bottom>
      <diagonal/>
    </border>
    <border>
      <left style="medium">
        <color rgb="FF0094FF"/>
      </left>
      <right/>
      <top style="thin">
        <color rgb="FF92D7FF"/>
      </top>
      <bottom style="thick">
        <color rgb="FF0094FF"/>
      </bottom>
      <diagonal/>
    </border>
    <border>
      <left style="medium">
        <color rgb="FF0094FF"/>
      </left>
      <right style="medium">
        <color rgb="FF0094FF"/>
      </right>
      <top style="thick">
        <color rgb="FF0094FF"/>
      </top>
      <bottom/>
      <diagonal/>
    </border>
    <border>
      <left style="medium">
        <color rgb="FF0094FF"/>
      </left>
      <right style="medium">
        <color rgb="FF0094FF"/>
      </right>
      <top/>
      <bottom style="thick">
        <color rgb="FF0094FF"/>
      </bottom>
      <diagonal/>
    </border>
    <border>
      <left style="medium">
        <color rgb="FF0094FF"/>
      </left>
      <right style="thick">
        <color rgb="FF0094FF"/>
      </right>
      <top style="thick">
        <color rgb="FF0094FF"/>
      </top>
      <bottom style="thick">
        <color rgb="FF0094FF"/>
      </bottom>
      <diagonal/>
    </border>
    <border>
      <left style="medium">
        <color rgb="FF0094FF"/>
      </left>
      <right style="thick">
        <color rgb="FF0094FF"/>
      </right>
      <top style="thick">
        <color rgb="FF0094FF"/>
      </top>
      <bottom/>
      <diagonal/>
    </border>
    <border>
      <left style="medium">
        <color rgb="FF0094FF"/>
      </left>
      <right style="thick">
        <color rgb="FF0094FF"/>
      </right>
      <top/>
      <bottom style="thick">
        <color rgb="FF0094FF"/>
      </bottom>
      <diagonal/>
    </border>
    <border>
      <left style="medium">
        <color rgb="FF0094FF"/>
      </left>
      <right style="medium">
        <color rgb="FF0094FF"/>
      </right>
      <top style="thick">
        <color rgb="FF0094FF"/>
      </top>
      <bottom style="thin">
        <color rgb="FF92D7FF"/>
      </bottom>
      <diagonal/>
    </border>
    <border>
      <left/>
      <right/>
      <top/>
      <bottom style="thin">
        <color rgb="FF92D7FF"/>
      </bottom>
      <diagonal/>
    </border>
    <border>
      <left style="medium">
        <color rgb="FF0094FF"/>
      </left>
      <right/>
      <top style="thin">
        <color rgb="FF92D7FF"/>
      </top>
      <bottom style="thin">
        <color rgb="FF92D7FF"/>
      </bottom>
      <diagonal/>
    </border>
    <border>
      <left style="medium">
        <color rgb="FF0094FF"/>
      </left>
      <right style="medium">
        <color rgb="FF0094FF"/>
      </right>
      <top style="thin">
        <color rgb="FF92D7FF"/>
      </top>
      <bottom style="thin">
        <color rgb="FF92D7FF"/>
      </bottom>
      <diagonal/>
    </border>
    <border>
      <left style="medium">
        <color rgb="FF0094FF"/>
      </left>
      <right style="thick">
        <color rgb="FF0094FF"/>
      </right>
      <top style="thick">
        <color rgb="FF0094FF"/>
      </top>
      <bottom style="thin">
        <color rgb="FF92D7FF"/>
      </bottom>
      <diagonal/>
    </border>
    <border>
      <left style="thick">
        <color rgb="FF0094FF"/>
      </left>
      <right style="thin">
        <color rgb="FF92D7FF"/>
      </right>
      <top style="thin">
        <color rgb="FF92D7FF"/>
      </top>
      <bottom style="thin">
        <color rgb="FF92D7FF"/>
      </bottom>
      <diagonal/>
    </border>
    <border>
      <left style="medium">
        <color rgb="FF0094FF"/>
      </left>
      <right style="thick">
        <color rgb="FF0094FF"/>
      </right>
      <top style="thin">
        <color rgb="FF92D7FF"/>
      </top>
      <bottom style="thin">
        <color rgb="FF92D7FF"/>
      </bottom>
      <diagonal/>
    </border>
    <border>
      <left style="thick">
        <color rgb="FF0094FF"/>
      </left>
      <right style="thin">
        <color rgb="FF92D7FF"/>
      </right>
      <top style="thin">
        <color rgb="FF92D7FF"/>
      </top>
      <bottom style="thick">
        <color rgb="FF0094FF"/>
      </bottom>
      <diagonal/>
    </border>
    <border>
      <left style="medium">
        <color rgb="FF0094FF"/>
      </left>
      <right style="medium">
        <color rgb="FF0094FF"/>
      </right>
      <top style="thin">
        <color rgb="FF92D7FF"/>
      </top>
      <bottom style="thick">
        <color rgb="FF0094FF"/>
      </bottom>
      <diagonal/>
    </border>
    <border>
      <left style="medium">
        <color rgb="FF0094FF"/>
      </left>
      <right style="thick">
        <color rgb="FF0094FF"/>
      </right>
      <top style="thin">
        <color rgb="FF92D7FF"/>
      </top>
      <bottom style="thick">
        <color rgb="FF0094FF"/>
      </bottom>
      <diagonal/>
    </border>
    <border>
      <left style="thick">
        <color rgb="FF0094FF"/>
      </left>
      <right/>
      <top style="thick">
        <color rgb="FF0094FF"/>
      </top>
      <bottom style="thick">
        <color rgb="FF0094FF"/>
      </bottom>
      <diagonal/>
    </border>
    <border>
      <left/>
      <right style="medium">
        <color rgb="FF0094FF"/>
      </right>
      <top style="thick">
        <color rgb="FF0094FF"/>
      </top>
      <bottom/>
      <diagonal/>
    </border>
    <border>
      <left/>
      <right style="medium">
        <color rgb="FF0094FF"/>
      </right>
      <top/>
      <bottom style="thick">
        <color rgb="FF0094FF"/>
      </bottom>
      <diagonal/>
    </border>
    <border>
      <left style="thick">
        <color rgb="FF0094FF"/>
      </left>
      <right/>
      <top style="thick">
        <color rgb="FF0094FF"/>
      </top>
      <bottom style="medium">
        <color rgb="FF0094FF"/>
      </bottom>
      <diagonal/>
    </border>
    <border>
      <left/>
      <right style="medium">
        <color rgb="FF0094FF"/>
      </right>
      <top style="thick">
        <color rgb="FF0094FF"/>
      </top>
      <bottom style="medium">
        <color rgb="FF0094FF"/>
      </bottom>
      <diagonal/>
    </border>
    <border>
      <left style="medium">
        <color rgb="FF0094FF"/>
      </left>
      <right style="thick">
        <color rgb="FF0094FF"/>
      </right>
      <top style="thick">
        <color rgb="FF0094FF"/>
      </top>
      <bottom style="medium">
        <color rgb="FF0094FF"/>
      </bottom>
      <diagonal/>
    </border>
    <border>
      <left/>
      <right style="medium">
        <color rgb="FF0094FF"/>
      </right>
      <top style="thin">
        <color rgb="FF92D7FF"/>
      </top>
      <bottom style="thick">
        <color rgb="FF0094FF"/>
      </bottom>
      <diagonal/>
    </border>
    <border>
      <left style="medium">
        <color rgb="FF0094FF"/>
      </left>
      <right/>
      <top style="thick">
        <color rgb="FF0094FF"/>
      </top>
      <bottom/>
      <diagonal/>
    </border>
    <border>
      <left style="medium">
        <color rgb="FF0094FF"/>
      </left>
      <right/>
      <top/>
      <bottom style="thick">
        <color rgb="FF0094FF"/>
      </bottom>
      <diagonal/>
    </border>
    <border>
      <left/>
      <right style="medium">
        <color rgb="FF0094FF"/>
      </right>
      <top style="thin">
        <color rgb="FF92D7FF"/>
      </top>
      <bottom style="thin">
        <color rgb="FF92D7FF"/>
      </bottom>
      <diagonal/>
    </border>
    <border>
      <left/>
      <right/>
      <top style="thin">
        <color rgb="FF92D7FF"/>
      </top>
      <bottom/>
      <diagonal/>
    </border>
    <border>
      <left style="thin">
        <color rgb="FF92D7FF"/>
      </left>
      <right/>
      <top style="thin">
        <color rgb="FF92D7FF"/>
      </top>
      <bottom/>
      <diagonal/>
    </border>
    <border>
      <left/>
      <right style="thin">
        <color rgb="FF92D7FF"/>
      </right>
      <top style="thin">
        <color rgb="FF92D7FF"/>
      </top>
      <bottom/>
      <diagonal/>
    </border>
    <border>
      <left style="medium">
        <color rgb="FF0094FF"/>
      </left>
      <right/>
      <top style="thin">
        <color rgb="FF92D7FF"/>
      </top>
      <bottom/>
      <diagonal/>
    </border>
    <border>
      <left/>
      <right style="medium">
        <color rgb="FF0094FF"/>
      </right>
      <top style="thin">
        <color rgb="FF92D7FF"/>
      </top>
      <bottom/>
      <diagonal/>
    </border>
    <border>
      <left/>
      <right/>
      <top style="thick">
        <color rgb="FF0094FF"/>
      </top>
      <bottom style="thick">
        <color rgb="FF0094FF"/>
      </bottom>
      <diagonal/>
    </border>
    <border>
      <left style="thick">
        <color rgb="FF0094FF"/>
      </left>
      <right/>
      <top style="thick">
        <color rgb="FF0094FF"/>
      </top>
      <bottom style="thin">
        <color rgb="FF92D7FF"/>
      </bottom>
      <diagonal/>
    </border>
    <border>
      <left style="thick">
        <color rgb="FF0094FF"/>
      </left>
      <right/>
      <top style="thin">
        <color rgb="FF92D7FF"/>
      </top>
      <bottom style="thin">
        <color rgb="FF92D7FF"/>
      </bottom>
      <diagonal/>
    </border>
    <border>
      <left style="thick">
        <color rgb="FF0094FF"/>
      </left>
      <right/>
      <top style="thin">
        <color rgb="FF92D7FF"/>
      </top>
      <bottom style="thick">
        <color rgb="FF0094FF"/>
      </bottom>
      <diagonal/>
    </border>
    <border>
      <left/>
      <right style="medium">
        <color rgb="FF0094FF"/>
      </right>
      <top style="thick">
        <color rgb="FF0094FF"/>
      </top>
      <bottom style="thick">
        <color rgb="FF0094FF"/>
      </bottom>
      <diagonal/>
    </border>
    <border>
      <left style="medium">
        <color rgb="FF0094FF"/>
      </left>
      <right/>
      <top style="thick">
        <color rgb="FF0094FF"/>
      </top>
      <bottom style="thick">
        <color rgb="FF0094FF"/>
      </bottom>
      <diagonal/>
    </border>
    <border>
      <left/>
      <right style="thick">
        <color rgb="FF0094FF"/>
      </right>
      <top style="thick">
        <color rgb="FF0094FF"/>
      </top>
      <bottom/>
      <diagonal/>
    </border>
    <border>
      <left/>
      <right style="thick">
        <color rgb="FF0094FF"/>
      </right>
      <top/>
      <bottom style="thick">
        <color rgb="FF0094FF"/>
      </bottom>
      <diagonal/>
    </border>
    <border>
      <left/>
      <right style="medium">
        <color rgb="FF0094FF"/>
      </right>
      <top/>
      <bottom style="thin">
        <color rgb="FF92D7FF"/>
      </bottom>
      <diagonal/>
    </border>
    <border>
      <left/>
      <right style="thick">
        <color rgb="FF0094FF"/>
      </right>
      <top style="thick">
        <color rgb="FF0094FF"/>
      </top>
      <bottom style="thin">
        <color rgb="FF92D7FF"/>
      </bottom>
      <diagonal/>
    </border>
    <border>
      <left/>
      <right style="thick">
        <color rgb="FF0094FF"/>
      </right>
      <top style="thin">
        <color rgb="FF92D7FF"/>
      </top>
      <bottom style="thin">
        <color rgb="FF92D7FF"/>
      </bottom>
      <diagonal/>
    </border>
    <border>
      <left/>
      <right/>
      <top style="medium">
        <color rgb="FF0094FF"/>
      </top>
      <bottom style="thin">
        <color rgb="FF92D7FF"/>
      </bottom>
      <diagonal/>
    </border>
    <border>
      <left style="medium">
        <color rgb="FF0094FF"/>
      </left>
      <right style="medium">
        <color rgb="FF0094FF"/>
      </right>
      <top/>
      <bottom style="thin">
        <color rgb="FF92D7FF"/>
      </bottom>
      <diagonal/>
    </border>
    <border>
      <left/>
      <right style="thick">
        <color rgb="FF0094FF"/>
      </right>
      <top style="thin">
        <color rgb="FF92D7FF"/>
      </top>
      <bottom style="thick">
        <color rgb="FF0094FF"/>
      </bottom>
      <diagonal/>
    </border>
    <border>
      <left style="thick">
        <color rgb="FF0094FF"/>
      </left>
      <right style="thin">
        <color rgb="FF92D7FF"/>
      </right>
      <top/>
      <bottom style="thin">
        <color rgb="FF92D7FF"/>
      </bottom>
      <diagonal/>
    </border>
    <border>
      <left style="medium">
        <color rgb="FF0094FF"/>
      </left>
      <right/>
      <top/>
      <bottom style="thin">
        <color rgb="FF92D7FF"/>
      </bottom>
      <diagonal/>
    </border>
    <border>
      <left style="thick">
        <color rgb="FF0094FF"/>
      </left>
      <right style="thin">
        <color rgb="FF92D7FF"/>
      </right>
      <top style="thin">
        <color rgb="FF92D7FF"/>
      </top>
      <bottom/>
      <diagonal/>
    </border>
    <border>
      <left style="medium">
        <color rgb="FF0094FF"/>
      </left>
      <right style="medium">
        <color rgb="FF0094FF"/>
      </right>
      <top style="thin">
        <color rgb="FF92D7FF"/>
      </top>
      <bottom/>
      <diagonal/>
    </border>
    <border>
      <left style="thick">
        <color rgb="FF0094FF"/>
      </left>
      <right/>
      <top style="medium">
        <color rgb="FF0094FF"/>
      </top>
      <bottom style="thin">
        <color rgb="FF92D7FF"/>
      </bottom>
      <diagonal/>
    </border>
    <border>
      <left/>
      <right style="thick">
        <color rgb="FF0094FF"/>
      </right>
      <top style="medium">
        <color rgb="FF0094FF"/>
      </top>
      <bottom style="thin">
        <color rgb="FF92D7FF"/>
      </bottom>
      <diagonal/>
    </border>
    <border>
      <left/>
      <right style="thick">
        <color rgb="FF0094FF"/>
      </right>
      <top/>
      <bottom/>
      <diagonal/>
    </border>
    <border>
      <left style="thick">
        <color rgb="FF0094FF"/>
      </left>
      <right style="medium">
        <color rgb="FF0094FF"/>
      </right>
      <top style="thick">
        <color rgb="FF0094FF"/>
      </top>
      <bottom style="thin">
        <color rgb="FF92D7FF"/>
      </bottom>
      <diagonal/>
    </border>
    <border>
      <left style="thick">
        <color rgb="FF0094FF"/>
      </left>
      <right style="medium">
        <color rgb="FF0094FF"/>
      </right>
      <top style="thin">
        <color rgb="FF92D7FF"/>
      </top>
      <bottom style="thin">
        <color rgb="FF92D7FF"/>
      </bottom>
      <diagonal/>
    </border>
    <border>
      <left style="thick">
        <color rgb="FF0094FF"/>
      </left>
      <right style="medium">
        <color rgb="FF0094FF"/>
      </right>
      <top style="thin">
        <color rgb="FF92D7FF"/>
      </top>
      <bottom style="thick">
        <color rgb="FF0094FF"/>
      </bottom>
      <diagonal/>
    </border>
    <border>
      <left style="medium">
        <color rgb="FF0094FF"/>
      </left>
      <right style="thin">
        <color rgb="FF92D7FF"/>
      </right>
      <top style="thin">
        <color rgb="FF92D7FF"/>
      </top>
      <bottom style="thick">
        <color rgb="FF0094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0094FF"/>
      </left>
      <right style="medium">
        <color rgb="FF0094FF"/>
      </right>
      <top style="thick">
        <color rgb="FF0094FF"/>
      </top>
      <bottom style="thick">
        <color rgb="FF0094FF"/>
      </bottom>
      <diagonal/>
    </border>
    <border>
      <left/>
      <right/>
      <top style="medium">
        <color rgb="FF0094FF"/>
      </top>
      <bottom/>
      <diagonal/>
    </border>
    <border>
      <left/>
      <right style="thick">
        <color rgb="FF0094FF"/>
      </right>
      <top style="thick">
        <color rgb="FF0094FF"/>
      </top>
      <bottom style="thick">
        <color rgb="FF0094FF"/>
      </bottom>
      <diagonal/>
    </border>
    <border>
      <left style="thick">
        <color rgb="FF0094FF"/>
      </left>
      <right style="medium">
        <color rgb="FF0094FF"/>
      </right>
      <top/>
      <bottom/>
      <diagonal/>
    </border>
    <border>
      <left style="thick">
        <color rgb="FF0094FF"/>
      </left>
      <right style="medium">
        <color rgb="FF0094FF"/>
      </right>
      <top/>
      <bottom style="thick">
        <color rgb="FF0094FF"/>
      </bottom>
      <diagonal/>
    </border>
    <border>
      <left style="medium">
        <color rgb="FF0094FF"/>
      </left>
      <right style="medium">
        <color rgb="FF0094FF"/>
      </right>
      <top/>
      <bottom/>
      <diagonal/>
    </border>
    <border>
      <left style="thick">
        <color rgb="FF0094FF"/>
      </left>
      <right style="medium">
        <color rgb="FF0094FF"/>
      </right>
      <top style="medium">
        <color rgb="FF0094FF"/>
      </top>
      <bottom style="medium">
        <color rgb="FF0094FF"/>
      </bottom>
      <diagonal/>
    </border>
    <border>
      <left style="medium">
        <color rgb="FF0094FF"/>
      </left>
      <right style="medium">
        <color rgb="FF0094FF"/>
      </right>
      <top style="medium">
        <color rgb="FF0094FF"/>
      </top>
      <bottom style="medium">
        <color rgb="FF0094FF"/>
      </bottom>
      <diagonal/>
    </border>
    <border>
      <left style="medium">
        <color rgb="FF0094FF"/>
      </left>
      <right/>
      <top style="medium">
        <color rgb="FF0094FF"/>
      </top>
      <bottom style="medium">
        <color rgb="FF0094FF"/>
      </bottom>
      <diagonal/>
    </border>
    <border>
      <left/>
      <right/>
      <top style="medium">
        <color rgb="FF0094FF"/>
      </top>
      <bottom style="medium">
        <color rgb="FF0094FF"/>
      </bottom>
      <diagonal/>
    </border>
    <border>
      <left/>
      <right style="medium">
        <color rgb="FF0094FF"/>
      </right>
      <top style="medium">
        <color rgb="FF0094FF"/>
      </top>
      <bottom style="medium">
        <color rgb="FF0094FF"/>
      </bottom>
      <diagonal/>
    </border>
    <border>
      <left style="thick">
        <color rgb="FF0094FF"/>
      </left>
      <right/>
      <top/>
      <bottom/>
      <diagonal/>
    </border>
    <border>
      <left/>
      <right style="medium">
        <color rgb="FF0094FF"/>
      </right>
      <top/>
      <bottom/>
      <diagonal/>
    </border>
    <border>
      <left style="medium">
        <color rgb="FF0094FF"/>
      </left>
      <right/>
      <top/>
      <bottom/>
      <diagonal/>
    </border>
    <border>
      <left style="thick">
        <color rgb="FF0094FF"/>
      </left>
      <right style="medium">
        <color rgb="FF0094FF"/>
      </right>
      <top style="medium">
        <color rgb="FF0094FF"/>
      </top>
      <bottom style="thick">
        <color rgb="FF0094FF"/>
      </bottom>
      <diagonal/>
    </border>
    <border>
      <left style="medium">
        <color rgb="FF0094FF"/>
      </left>
      <right style="medium">
        <color rgb="FF0094FF"/>
      </right>
      <top style="medium">
        <color rgb="FF0094FF"/>
      </top>
      <bottom style="thick">
        <color rgb="FF0094FF"/>
      </bottom>
      <diagonal/>
    </border>
    <border>
      <left style="medium">
        <color rgb="FF0094FF"/>
      </left>
      <right/>
      <top style="medium">
        <color rgb="FF0094FF"/>
      </top>
      <bottom style="thick">
        <color rgb="FF0094FF"/>
      </bottom>
      <diagonal/>
    </border>
    <border>
      <left/>
      <right/>
      <top style="medium">
        <color rgb="FF0094FF"/>
      </top>
      <bottom style="thick">
        <color rgb="FF0094FF"/>
      </bottom>
      <diagonal/>
    </border>
    <border>
      <left/>
      <right style="medium">
        <color rgb="FF0094FF"/>
      </right>
      <top style="medium">
        <color rgb="FF0094FF"/>
      </top>
      <bottom style="thick">
        <color rgb="FF0094FF"/>
      </bottom>
      <diagonal/>
    </border>
    <border>
      <left/>
      <right/>
      <top style="thick">
        <color rgb="FF0094FF"/>
      </top>
      <bottom style="medium">
        <color rgb="FF0094FF"/>
      </bottom>
      <diagonal/>
    </border>
    <border>
      <left style="medium">
        <color rgb="FF0094FF"/>
      </left>
      <right/>
      <top style="thick">
        <color rgb="FF0094FF"/>
      </top>
      <bottom style="medium">
        <color rgb="FF0094FF"/>
      </bottom>
      <diagonal/>
    </border>
    <border>
      <left/>
      <right style="thick">
        <color rgb="FF0094FF"/>
      </right>
      <top style="thick">
        <color rgb="FF0094FF"/>
      </top>
      <bottom style="medium">
        <color rgb="FF0094FF"/>
      </bottom>
      <diagonal/>
    </border>
    <border>
      <left style="thick">
        <color rgb="FF0094FF"/>
      </left>
      <right/>
      <top style="medium">
        <color rgb="FF0094FF"/>
      </top>
      <bottom style="medium">
        <color rgb="FF0094FF"/>
      </bottom>
      <diagonal/>
    </border>
    <border diagonalDown="1">
      <left style="thick">
        <color rgb="FF0094FF"/>
      </left>
      <right/>
      <top style="thin">
        <color rgb="FF92D7FF"/>
      </top>
      <bottom style="thin">
        <color rgb="FF92D7FF"/>
      </bottom>
      <diagonal style="thin">
        <color rgb="FF92D7FF"/>
      </diagonal>
    </border>
    <border diagonalDown="1">
      <left/>
      <right style="thin">
        <color rgb="FF92D7FF"/>
      </right>
      <top style="thin">
        <color rgb="FF92D7FF"/>
      </top>
      <bottom style="thin">
        <color rgb="FF92D7FF"/>
      </bottom>
      <diagonal style="thin">
        <color rgb="FF92D7FF"/>
      </diagonal>
    </border>
    <border>
      <left style="thick">
        <color rgb="FF0094FF"/>
      </left>
      <right/>
      <top style="thick">
        <color rgb="FF0094FF"/>
      </top>
      <bottom style="thin">
        <color rgb="FF0094FF"/>
      </bottom>
      <diagonal/>
    </border>
    <border>
      <left/>
      <right/>
      <top style="thick">
        <color rgb="FF0094FF"/>
      </top>
      <bottom style="thin">
        <color rgb="FF0094FF"/>
      </bottom>
      <diagonal/>
    </border>
    <border>
      <left/>
      <right style="thick">
        <color rgb="FF0094FF"/>
      </right>
      <top style="thick">
        <color rgb="FF0094FF"/>
      </top>
      <bottom style="thin">
        <color rgb="FF0094FF"/>
      </bottom>
      <diagonal/>
    </border>
    <border>
      <left style="thick">
        <color rgb="FF0094FF"/>
      </left>
      <right/>
      <top style="thin">
        <color rgb="FF92D7FF"/>
      </top>
      <bottom/>
      <diagonal/>
    </border>
    <border>
      <left/>
      <right style="thick">
        <color rgb="FF0094FF"/>
      </right>
      <top style="thin">
        <color rgb="FF92D7FF"/>
      </top>
      <bottom/>
      <diagonal/>
    </border>
    <border>
      <left style="thick">
        <color rgb="FF0094FF"/>
      </left>
      <right/>
      <top/>
      <bottom style="thin">
        <color rgb="FF92D7FF"/>
      </bottom>
      <diagonal/>
    </border>
    <border>
      <left/>
      <right style="thick">
        <color rgb="FF0094FF"/>
      </right>
      <top/>
      <bottom style="thin">
        <color rgb="FF92D7FF"/>
      </bottom>
      <diagonal/>
    </border>
    <border>
      <left/>
      <right style="thick">
        <color rgb="FF0094FF"/>
      </right>
      <top style="medium">
        <color rgb="FF0094FF"/>
      </top>
      <bottom style="medium">
        <color rgb="FF0094FF"/>
      </bottom>
      <diagonal/>
    </border>
    <border>
      <left/>
      <right style="thick">
        <color rgb="FF0094FF"/>
      </right>
      <top style="medium">
        <color rgb="FF0094FF"/>
      </top>
      <bottom style="thick">
        <color rgb="FF0094FF"/>
      </bottom>
      <diagonal/>
    </border>
    <border>
      <left style="thick">
        <color rgb="FF0094FF"/>
      </left>
      <right style="medium">
        <color rgb="FF0094FF"/>
      </right>
      <top style="thick">
        <color rgb="FF0094FF"/>
      </top>
      <bottom style="thick">
        <color rgb="FF0094FF"/>
      </bottom>
      <diagonal/>
    </border>
    <border>
      <left style="thin">
        <color rgb="FF92D7FF"/>
      </left>
      <right style="thin">
        <color rgb="FF92D7FF"/>
      </right>
      <top/>
      <bottom style="thin">
        <color rgb="FF92D7FF"/>
      </bottom>
      <diagonal/>
    </border>
    <border>
      <left style="thick">
        <color rgb="FF0094FF"/>
      </left>
      <right/>
      <top style="medium">
        <color rgb="FF0094FF"/>
      </top>
      <bottom style="thick">
        <color rgb="FF0094FF"/>
      </bottom>
      <diagonal/>
    </border>
    <border>
      <left style="thick">
        <color rgb="FF0094FF"/>
      </left>
      <right/>
      <top style="medium">
        <color rgb="FF0094FF"/>
      </top>
      <bottom/>
      <diagonal/>
    </border>
    <border>
      <left/>
      <right style="thick">
        <color rgb="FF0094FF"/>
      </right>
      <top style="medium">
        <color rgb="FF0094FF"/>
      </top>
      <bottom/>
      <diagonal/>
    </border>
    <border>
      <left/>
      <right/>
      <top/>
      <bottom style="medium">
        <color rgb="FF0094FF"/>
      </bottom>
      <diagonal/>
    </border>
    <border>
      <left/>
      <right style="thick">
        <color rgb="FF0094FF"/>
      </right>
      <top/>
      <bottom style="medium">
        <color rgb="FF0094FF"/>
      </bottom>
      <diagonal/>
    </border>
    <border>
      <left style="medium">
        <color rgb="FF0094FF"/>
      </left>
      <right style="thick">
        <color rgb="FF0094FF"/>
      </right>
      <top style="thin">
        <color rgb="FF92D7FF"/>
      </top>
      <bottom/>
      <diagonal/>
    </border>
    <border>
      <left style="medium">
        <color rgb="FF0094FF"/>
      </left>
      <right style="thick">
        <color rgb="FF0094FF"/>
      </right>
      <top/>
      <bottom/>
      <diagonal/>
    </border>
    <border>
      <left style="thick">
        <color rgb="FF0094FF"/>
      </left>
      <right style="medium">
        <color rgb="FF0094FF"/>
      </right>
      <top style="thick">
        <color rgb="FF0094FF"/>
      </top>
      <bottom/>
      <diagonal/>
    </border>
    <border>
      <left style="medium">
        <color rgb="FF0094FF"/>
      </left>
      <right style="thick">
        <color rgb="FF0094FF"/>
      </right>
      <top style="medium">
        <color rgb="FFBEF1FF"/>
      </top>
      <bottom style="medium">
        <color rgb="FFBEF1FF"/>
      </bottom>
      <diagonal/>
    </border>
    <border>
      <left style="thin">
        <color rgb="FF0094FF"/>
      </left>
      <right/>
      <top/>
      <bottom style="thick">
        <color rgb="FF0094FF"/>
      </bottom>
      <diagonal/>
    </border>
    <border>
      <left style="thin">
        <color rgb="FF0094FF"/>
      </left>
      <right/>
      <top style="thin">
        <color rgb="FF92D7FF"/>
      </top>
      <bottom style="thin">
        <color rgb="FF92D7FF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65">
    <xf numFmtId="0" fontId="0" fillId="0" borderId="0" xfId="0"/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/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1" fillId="3" borderId="7" xfId="0" applyFont="1" applyFill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0" fontId="11" fillId="3" borderId="55" xfId="0" applyFont="1" applyFill="1" applyBorder="1" applyAlignment="1">
      <alignment vertical="center"/>
    </xf>
    <xf numFmtId="0" fontId="0" fillId="0" borderId="2" xfId="0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2" fillId="0" borderId="74" xfId="0" applyFont="1" applyBorder="1" applyAlignment="1">
      <alignment horizontal="center" vertical="top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20" fillId="0" borderId="29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20" fillId="0" borderId="0" xfId="0" applyFont="1" applyAlignment="1">
      <alignment horizontal="center" vertical="top"/>
    </xf>
    <xf numFmtId="0" fontId="12" fillId="0" borderId="9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32" fillId="0" borderId="8" xfId="0" applyFont="1" applyBorder="1" applyAlignment="1">
      <alignment vertical="center" shrinkToFit="1"/>
    </xf>
    <xf numFmtId="0" fontId="20" fillId="0" borderId="14" xfId="0" applyFont="1" applyBorder="1" applyAlignment="1">
      <alignment horizontal="center" vertical="top"/>
    </xf>
    <xf numFmtId="0" fontId="32" fillId="0" borderId="78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top"/>
    </xf>
    <xf numFmtId="0" fontId="32" fillId="0" borderId="1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0" fontId="1" fillId="10" borderId="44" xfId="0" applyFont="1" applyFill="1" applyBorder="1" applyAlignment="1">
      <alignment horizontal="left" vertical="center"/>
    </xf>
    <xf numFmtId="0" fontId="30" fillId="0" borderId="0" xfId="0" applyFont="1" applyAlignment="1">
      <alignment horizontal="left" vertical="top" wrapText="1"/>
    </xf>
    <xf numFmtId="0" fontId="1" fillId="10" borderId="0" xfId="0" applyFont="1" applyFill="1" applyAlignment="1">
      <alignment horizontal="left" vertical="center"/>
    </xf>
    <xf numFmtId="0" fontId="30" fillId="0" borderId="14" xfId="0" applyFont="1" applyBorder="1" applyAlignment="1">
      <alignment horizontal="left" vertical="top" wrapText="1"/>
    </xf>
    <xf numFmtId="0" fontId="4" fillId="10" borderId="4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11" borderId="79" xfId="0" applyFont="1" applyFill="1" applyBorder="1" applyAlignment="1">
      <alignment horizontal="center" vertical="center" wrapText="1"/>
    </xf>
    <xf numFmtId="0" fontId="8" fillId="11" borderId="79" xfId="0" applyFont="1" applyFill="1" applyBorder="1" applyAlignment="1">
      <alignment horizontal="center" vertical="center" wrapText="1"/>
    </xf>
    <xf numFmtId="177" fontId="1" fillId="10" borderId="79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177" fontId="2" fillId="10" borderId="0" xfId="0" applyNumberFormat="1" applyFont="1" applyFill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29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0" fillId="0" borderId="44" xfId="0" applyBorder="1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7" fillId="0" borderId="0" xfId="0" applyFont="1"/>
    <xf numFmtId="0" fontId="39" fillId="0" borderId="0" xfId="0" applyFont="1" applyAlignment="1">
      <alignment horizontal="center" vertical="top"/>
    </xf>
    <xf numFmtId="0" fontId="39" fillId="0" borderId="0" xfId="0" applyFont="1" applyAlignment="1">
      <alignment horizontal="left" vertical="top"/>
    </xf>
    <xf numFmtId="0" fontId="26" fillId="3" borderId="50" xfId="0" applyFont="1" applyFill="1" applyBorder="1" applyAlignment="1">
      <alignment vertical="center"/>
    </xf>
    <xf numFmtId="0" fontId="25" fillId="10" borderId="44" xfId="0" applyFont="1" applyFill="1" applyBorder="1" applyAlignment="1">
      <alignment horizontal="left" vertical="center"/>
    </xf>
    <xf numFmtId="0" fontId="44" fillId="0" borderId="0" xfId="0" applyFont="1" applyAlignment="1">
      <alignment horizontal="center" vertical="top"/>
    </xf>
    <xf numFmtId="0" fontId="45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78" fontId="2" fillId="0" borderId="0" xfId="0" applyNumberFormat="1" applyFont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0" fillId="0" borderId="113" xfId="0" applyBorder="1"/>
    <xf numFmtId="0" fontId="32" fillId="0" borderId="21" xfId="0" applyFont="1" applyBorder="1" applyAlignment="1">
      <alignment horizontal="center" vertical="center" wrapText="1"/>
    </xf>
    <xf numFmtId="0" fontId="25" fillId="6" borderId="38" xfId="0" applyFont="1" applyFill="1" applyBorder="1" applyAlignment="1">
      <alignment horizontal="center" vertical="center" wrapText="1"/>
    </xf>
    <xf numFmtId="0" fontId="25" fillId="6" borderId="112" xfId="0" applyFont="1" applyFill="1" applyBorder="1" applyAlignment="1">
      <alignment horizontal="center" vertical="center" wrapText="1"/>
    </xf>
    <xf numFmtId="0" fontId="1" fillId="10" borderId="55" xfId="0" applyFont="1" applyFill="1" applyBorder="1" applyAlignment="1">
      <alignment vertical="center" wrapText="1"/>
    </xf>
    <xf numFmtId="0" fontId="9" fillId="11" borderId="55" xfId="0" applyFont="1" applyFill="1" applyBorder="1" applyAlignment="1">
      <alignment vertical="center" wrapText="1"/>
    </xf>
    <xf numFmtId="0" fontId="53" fillId="9" borderId="112" xfId="0" applyFont="1" applyFill="1" applyBorder="1" applyAlignment="1">
      <alignment horizontal="center" vertical="center" wrapText="1"/>
    </xf>
    <xf numFmtId="1" fontId="1" fillId="6" borderId="39" xfId="0" applyNumberFormat="1" applyFont="1" applyFill="1" applyBorder="1" applyAlignment="1">
      <alignment horizontal="right" vertical="center"/>
    </xf>
    <xf numFmtId="1" fontId="1" fillId="6" borderId="21" xfId="0" applyNumberFormat="1" applyFont="1" applyFill="1" applyBorder="1" applyAlignment="1">
      <alignment horizontal="right" vertical="center"/>
    </xf>
    <xf numFmtId="0" fontId="54" fillId="0" borderId="0" xfId="0" applyFont="1"/>
    <xf numFmtId="1" fontId="10" fillId="3" borderId="21" xfId="0" applyNumberFormat="1" applyFont="1" applyFill="1" applyBorder="1" applyAlignment="1">
      <alignment horizontal="right" vertical="center"/>
    </xf>
    <xf numFmtId="1" fontId="10" fillId="3" borderId="39" xfId="0" applyNumberFormat="1" applyFont="1" applyFill="1" applyBorder="1" applyAlignment="1">
      <alignment horizontal="right" vertical="center"/>
    </xf>
    <xf numFmtId="0" fontId="30" fillId="10" borderId="0" xfId="0" applyFont="1" applyFill="1" applyAlignment="1">
      <alignment horizontal="left" vertical="center"/>
    </xf>
    <xf numFmtId="0" fontId="45" fillId="10" borderId="0" xfId="0" applyFont="1" applyFill="1" applyAlignment="1">
      <alignment horizontal="left" vertical="center"/>
    </xf>
    <xf numFmtId="0" fontId="41" fillId="10" borderId="0" xfId="0" applyFont="1" applyFill="1" applyAlignment="1">
      <alignment horizontal="left" vertical="center"/>
    </xf>
    <xf numFmtId="0" fontId="45" fillId="0" borderId="0" xfId="0" applyFont="1" applyAlignment="1">
      <alignment horizontal="center" vertical="top"/>
    </xf>
    <xf numFmtId="0" fontId="42" fillId="10" borderId="0" xfId="0" applyFont="1" applyFill="1" applyAlignment="1">
      <alignment horizontal="left" vertical="center"/>
    </xf>
    <xf numFmtId="0" fontId="45" fillId="0" borderId="0" xfId="0" applyFont="1" applyAlignment="1">
      <alignment horizontal="left" vertical="top"/>
    </xf>
    <xf numFmtId="0" fontId="45" fillId="10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top"/>
    </xf>
    <xf numFmtId="1" fontId="20" fillId="0" borderId="24" xfId="0" applyNumberFormat="1" applyFont="1" applyBorder="1" applyAlignment="1">
      <alignment horizontal="center" vertical="center"/>
    </xf>
    <xf numFmtId="1" fontId="20" fillId="0" borderId="27" xfId="0" applyNumberFormat="1" applyFont="1" applyBorder="1" applyAlignment="1">
      <alignment horizontal="center" vertical="center"/>
    </xf>
    <xf numFmtId="1" fontId="20" fillId="0" borderId="32" xfId="0" applyNumberFormat="1" applyFont="1" applyBorder="1" applyAlignment="1">
      <alignment horizontal="center" vertical="center"/>
    </xf>
    <xf numFmtId="1" fontId="20" fillId="10" borderId="41" xfId="0" applyNumberFormat="1" applyFont="1" applyFill="1" applyBorder="1" applyAlignment="1">
      <alignment horizontal="center" vertical="center"/>
    </xf>
    <xf numFmtId="1" fontId="20" fillId="10" borderId="26" xfId="0" applyNumberFormat="1" applyFont="1" applyFill="1" applyBorder="1" applyAlignment="1">
      <alignment horizontal="center" vertical="center"/>
    </xf>
    <xf numFmtId="1" fontId="20" fillId="10" borderId="64" xfId="0" applyNumberFormat="1" applyFont="1" applyFill="1" applyBorder="1" applyAlignment="1">
      <alignment horizontal="center" vertical="center"/>
    </xf>
    <xf numFmtId="1" fontId="20" fillId="10" borderId="22" xfId="0" applyNumberFormat="1" applyFont="1" applyFill="1" applyBorder="1" applyAlignment="1">
      <alignment vertical="center"/>
    </xf>
    <xf numFmtId="1" fontId="20" fillId="0" borderId="28" xfId="0" applyNumberFormat="1" applyFont="1" applyBorder="1" applyAlignment="1">
      <alignment vertical="center"/>
    </xf>
    <xf numFmtId="1" fontId="20" fillId="0" borderId="30" xfId="0" applyNumberFormat="1" applyFont="1" applyBorder="1" applyAlignment="1">
      <alignment vertical="center"/>
    </xf>
    <xf numFmtId="1" fontId="20" fillId="0" borderId="33" xfId="0" applyNumberFormat="1" applyFont="1" applyBorder="1" applyAlignment="1">
      <alignment vertical="center"/>
    </xf>
    <xf numFmtId="0" fontId="20" fillId="0" borderId="61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59" fillId="8" borderId="4" xfId="0" applyFont="1" applyFill="1" applyBorder="1" applyAlignment="1">
      <alignment horizontal="center" vertical="center"/>
    </xf>
    <xf numFmtId="0" fontId="60" fillId="8" borderId="4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60" fillId="8" borderId="9" xfId="0" applyFont="1" applyFill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61" fillId="10" borderId="1" xfId="0" applyFont="1" applyFill="1" applyBorder="1" applyAlignment="1">
      <alignment vertical="center"/>
    </xf>
    <xf numFmtId="0" fontId="62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/>
    </xf>
    <xf numFmtId="0" fontId="46" fillId="0" borderId="0" xfId="0" applyFont="1" applyAlignment="1">
      <alignment horizontal="left" vertical="top" wrapText="1"/>
    </xf>
    <xf numFmtId="0" fontId="11" fillId="10" borderId="89" xfId="0" applyFont="1" applyFill="1" applyBorder="1" applyAlignment="1">
      <alignment vertical="center"/>
    </xf>
    <xf numFmtId="0" fontId="1" fillId="10" borderId="89" xfId="0" applyFont="1" applyFill="1" applyBorder="1" applyAlignment="1">
      <alignment vertical="center" wrapText="1"/>
    </xf>
    <xf numFmtId="0" fontId="52" fillId="0" borderId="0" xfId="0" applyFont="1" applyAlignment="1">
      <alignment vertical="center"/>
    </xf>
    <xf numFmtId="1" fontId="56" fillId="0" borderId="16" xfId="0" applyNumberFormat="1" applyFont="1" applyBorder="1" applyAlignment="1">
      <alignment horizontal="center" vertical="center"/>
    </xf>
    <xf numFmtId="1" fontId="56" fillId="0" borderId="26" xfId="0" applyNumberFormat="1" applyFont="1" applyBorder="1" applyAlignment="1">
      <alignment horizontal="center" vertical="center"/>
    </xf>
    <xf numFmtId="1" fontId="56" fillId="0" borderId="18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3" fillId="0" borderId="1" xfId="0" applyFont="1" applyBorder="1" applyAlignment="1">
      <alignment vertical="center"/>
    </xf>
    <xf numFmtId="0" fontId="20" fillId="0" borderId="66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0" fontId="49" fillId="0" borderId="91" xfId="0" applyFont="1" applyBorder="1" applyAlignment="1">
      <alignment horizontal="center" vertical="center"/>
    </xf>
    <xf numFmtId="0" fontId="44" fillId="0" borderId="91" xfId="0" applyFont="1" applyBorder="1" applyAlignment="1">
      <alignment horizontal="center" vertical="center"/>
    </xf>
    <xf numFmtId="0" fontId="65" fillId="0" borderId="0" xfId="0" applyFont="1"/>
    <xf numFmtId="0" fontId="45" fillId="10" borderId="0" xfId="0" applyFont="1" applyFill="1" applyAlignment="1">
      <alignment horizontal="center" vertical="top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19" fillId="7" borderId="61" xfId="0" applyNumberFormat="1" applyFont="1" applyFill="1" applyBorder="1" applyAlignment="1">
      <alignment horizontal="right" vertical="center"/>
    </xf>
    <xf numFmtId="177" fontId="19" fillId="3" borderId="30" xfId="0" applyNumberFormat="1" applyFont="1" applyFill="1" applyBorder="1" applyAlignment="1">
      <alignment horizontal="right" vertical="center"/>
    </xf>
    <xf numFmtId="177" fontId="19" fillId="7" borderId="32" xfId="0" applyNumberFormat="1" applyFont="1" applyFill="1" applyBorder="1" applyAlignment="1">
      <alignment horizontal="right" vertical="center"/>
    </xf>
    <xf numFmtId="177" fontId="19" fillId="3" borderId="33" xfId="0" applyNumberFormat="1" applyFont="1" applyFill="1" applyBorder="1" applyAlignment="1">
      <alignment horizontal="right" vertical="center"/>
    </xf>
    <xf numFmtId="177" fontId="26" fillId="3" borderId="2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1" fontId="63" fillId="0" borderId="0" xfId="0" applyNumberFormat="1" applyFont="1" applyAlignment="1">
      <alignment horizontal="center" vertical="center"/>
    </xf>
    <xf numFmtId="0" fontId="63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8" fillId="0" borderId="0" xfId="0" applyFont="1" applyAlignment="1">
      <alignment horizontal="left" vertical="center"/>
    </xf>
    <xf numFmtId="0" fontId="68" fillId="0" borderId="0" xfId="0" applyFont="1" applyAlignment="1">
      <alignment horizontal="center" vertical="center"/>
    </xf>
    <xf numFmtId="1" fontId="68" fillId="0" borderId="0" xfId="0" applyNumberFormat="1" applyFont="1" applyAlignment="1">
      <alignment horizontal="center" vertical="center"/>
    </xf>
    <xf numFmtId="0" fontId="68" fillId="0" borderId="0" xfId="0" applyFont="1"/>
    <xf numFmtId="1" fontId="2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1" fontId="20" fillId="6" borderId="28" xfId="0" applyNumberFormat="1" applyFont="1" applyFill="1" applyBorder="1" applyAlignment="1">
      <alignment horizontal="right" vertical="center"/>
    </xf>
    <xf numFmtId="1" fontId="20" fillId="6" borderId="30" xfId="0" applyNumberFormat="1" applyFont="1" applyFill="1" applyBorder="1" applyAlignment="1">
      <alignment horizontal="right" vertical="center"/>
    </xf>
    <xf numFmtId="1" fontId="20" fillId="6" borderId="119" xfId="0" applyNumberFormat="1" applyFont="1" applyFill="1" applyBorder="1" applyAlignment="1">
      <alignment horizontal="right" vertical="center"/>
    </xf>
    <xf numFmtId="177" fontId="19" fillId="3" borderId="78" xfId="0" applyNumberFormat="1" applyFont="1" applyFill="1" applyBorder="1" applyAlignment="1">
      <alignment horizontal="right" vertical="center"/>
    </xf>
    <xf numFmtId="1" fontId="20" fillId="0" borderId="16" xfId="0" applyNumberFormat="1" applyFont="1" applyBorder="1" applyAlignment="1">
      <alignment horizontal="right" vertical="center"/>
    </xf>
    <xf numFmtId="1" fontId="44" fillId="0" borderId="22" xfId="0" applyNumberFormat="1" applyFont="1" applyBorder="1" applyAlignment="1">
      <alignment horizontal="right" vertical="center"/>
    </xf>
    <xf numFmtId="1" fontId="20" fillId="0" borderId="26" xfId="0" applyNumberFormat="1" applyFont="1" applyBorder="1" applyAlignment="1">
      <alignment horizontal="right" vertical="center"/>
    </xf>
    <xf numFmtId="1" fontId="44" fillId="0" borderId="30" xfId="0" applyNumberFormat="1" applyFont="1" applyBorder="1" applyAlignment="1">
      <alignment horizontal="right" vertical="center"/>
    </xf>
    <xf numFmtId="1" fontId="20" fillId="0" borderId="18" xfId="0" applyNumberFormat="1" applyFont="1" applyBorder="1" applyAlignment="1">
      <alignment horizontal="right" vertical="center"/>
    </xf>
    <xf numFmtId="1" fontId="44" fillId="0" borderId="23" xfId="0" applyNumberFormat="1" applyFont="1" applyBorder="1" applyAlignment="1">
      <alignment horizontal="right" vertical="center"/>
    </xf>
    <xf numFmtId="181" fontId="44" fillId="3" borderId="80" xfId="0" applyNumberFormat="1" applyFont="1" applyFill="1" applyBorder="1" applyAlignment="1">
      <alignment horizontal="right" vertical="center"/>
    </xf>
    <xf numFmtId="0" fontId="49" fillId="0" borderId="0" xfId="0" applyFont="1" applyAlignment="1">
      <alignment horizontal="center" vertical="center"/>
    </xf>
    <xf numFmtId="1" fontId="20" fillId="6" borderId="28" xfId="0" applyNumberFormat="1" applyFont="1" applyFill="1" applyBorder="1" applyAlignment="1">
      <alignment vertical="center"/>
    </xf>
    <xf numFmtId="1" fontId="20" fillId="6" borderId="30" xfId="0" applyNumberFormat="1" applyFont="1" applyFill="1" applyBorder="1" applyAlignment="1">
      <alignment vertical="center"/>
    </xf>
    <xf numFmtId="1" fontId="20" fillId="6" borderId="33" xfId="0" applyNumberFormat="1" applyFont="1" applyFill="1" applyBorder="1" applyAlignment="1">
      <alignment vertical="center"/>
    </xf>
    <xf numFmtId="1" fontId="56" fillId="6" borderId="28" xfId="0" applyNumberFormat="1" applyFont="1" applyFill="1" applyBorder="1" applyAlignment="1">
      <alignment vertical="center"/>
    </xf>
    <xf numFmtId="1" fontId="56" fillId="6" borderId="30" xfId="0" applyNumberFormat="1" applyFont="1" applyFill="1" applyBorder="1" applyAlignment="1">
      <alignment vertical="center"/>
    </xf>
    <xf numFmtId="1" fontId="56" fillId="6" borderId="33" xfId="0" applyNumberFormat="1" applyFont="1" applyFill="1" applyBorder="1" applyAlignment="1">
      <alignment vertical="center"/>
    </xf>
    <xf numFmtId="1" fontId="20" fillId="10" borderId="120" xfId="0" applyNumberFormat="1" applyFont="1" applyFill="1" applyBorder="1" applyAlignment="1">
      <alignment vertical="center"/>
    </xf>
    <xf numFmtId="1" fontId="20" fillId="10" borderId="122" xfId="0" applyNumberFormat="1" applyFont="1" applyFill="1" applyBorder="1" applyAlignment="1">
      <alignment vertical="center"/>
    </xf>
    <xf numFmtId="0" fontId="69" fillId="0" borderId="0" xfId="0" applyFont="1"/>
    <xf numFmtId="1" fontId="0" fillId="0" borderId="1" xfId="0" applyNumberFormat="1" applyBorder="1"/>
    <xf numFmtId="1" fontId="0" fillId="0" borderId="0" xfId="0" applyNumberFormat="1"/>
    <xf numFmtId="0" fontId="70" fillId="10" borderId="0" xfId="0" applyFont="1" applyFill="1" applyAlignment="1">
      <alignment horizontal="left" vertical="center"/>
    </xf>
    <xf numFmtId="0" fontId="44" fillId="0" borderId="85" xfId="0" applyFont="1" applyBorder="1" applyAlignment="1">
      <alignment horizontal="center" vertical="center" wrapText="1"/>
    </xf>
    <xf numFmtId="182" fontId="20" fillId="0" borderId="61" xfId="0" applyNumberFormat="1" applyFont="1" applyBorder="1" applyAlignment="1">
      <alignment horizontal="center" vertical="center" shrinkToFit="1"/>
    </xf>
    <xf numFmtId="182" fontId="20" fillId="0" borderId="27" xfId="0" applyNumberFormat="1" applyFont="1" applyBorder="1" applyAlignment="1">
      <alignment horizontal="center" vertical="center" shrinkToFit="1"/>
    </xf>
    <xf numFmtId="182" fontId="20" fillId="0" borderId="32" xfId="0" applyNumberFormat="1" applyFont="1" applyBorder="1" applyAlignment="1">
      <alignment horizontal="center" vertical="center" shrinkToFit="1"/>
    </xf>
    <xf numFmtId="0" fontId="19" fillId="0" borderId="108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20" fillId="0" borderId="51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59" xfId="0" applyFont="1" applyBorder="1" applyAlignment="1">
      <alignment horizontal="left" vertical="center"/>
    </xf>
    <xf numFmtId="0" fontId="3" fillId="0" borderId="75" xfId="0" applyFont="1" applyBorder="1" applyAlignment="1">
      <alignment horizontal="left" vertical="center" wrapText="1"/>
    </xf>
    <xf numFmtId="0" fontId="3" fillId="0" borderId="76" xfId="0" applyFont="1" applyBorder="1" applyAlignment="1">
      <alignment horizontal="left" vertical="center" wrapText="1"/>
    </xf>
    <xf numFmtId="0" fontId="3" fillId="0" borderId="77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5" fillId="0" borderId="74" xfId="1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4" fillId="4" borderId="50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58" xfId="0" applyFont="1" applyFill="1" applyBorder="1" applyAlignment="1">
      <alignment horizontal="left" vertical="center"/>
    </xf>
    <xf numFmtId="0" fontId="19" fillId="0" borderId="5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/>
    </xf>
    <xf numFmtId="0" fontId="19" fillId="0" borderId="109" xfId="0" applyFont="1" applyBorder="1" applyAlignment="1">
      <alignment horizontal="left" vertical="center"/>
    </xf>
    <xf numFmtId="0" fontId="19" fillId="0" borderId="106" xfId="0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20" fillId="0" borderId="107" xfId="0" applyFont="1" applyBorder="1" applyAlignment="1">
      <alignment horizontal="left" vertical="center"/>
    </xf>
    <xf numFmtId="0" fontId="20" fillId="0" borderId="106" xfId="0" applyFont="1" applyBorder="1" applyAlignment="1">
      <alignment horizontal="left" vertical="center"/>
    </xf>
    <xf numFmtId="0" fontId="20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 wrapText="1"/>
    </xf>
    <xf numFmtId="0" fontId="19" fillId="0" borderId="44" xfId="0" applyFont="1" applyBorder="1" applyAlignment="1">
      <alignment horizontal="left" vertical="center" wrapText="1"/>
    </xf>
    <xf numFmtId="0" fontId="19" fillId="0" borderId="107" xfId="0" applyFont="1" applyBorder="1" applyAlignment="1">
      <alignment horizontal="left" vertical="center" wrapText="1"/>
    </xf>
    <xf numFmtId="0" fontId="20" fillId="0" borderId="106" xfId="0" applyFont="1" applyBorder="1" applyAlignment="1">
      <alignment horizontal="left" vertical="center" wrapText="1"/>
    </xf>
    <xf numFmtId="0" fontId="20" fillId="0" borderId="46" xfId="0" applyFont="1" applyBorder="1" applyAlignment="1">
      <alignment horizontal="left" vertical="center" wrapText="1"/>
    </xf>
    <xf numFmtId="0" fontId="20" fillId="0" borderId="108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59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/>
    </xf>
    <xf numFmtId="31" fontId="20" fillId="0" borderId="2" xfId="0" applyNumberFormat="1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59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 wrapText="1"/>
    </xf>
    <xf numFmtId="0" fontId="27" fillId="0" borderId="25" xfId="0" applyFont="1" applyBorder="1" applyAlignment="1">
      <alignment horizontal="left" vertical="center"/>
    </xf>
    <xf numFmtId="0" fontId="27" fillId="0" borderId="109" xfId="0" applyFont="1" applyBorder="1" applyAlignment="1">
      <alignment horizontal="left" vertical="center"/>
    </xf>
    <xf numFmtId="0" fontId="34" fillId="0" borderId="101" xfId="0" applyFont="1" applyBorder="1" applyAlignment="1">
      <alignment horizontal="center" vertical="center"/>
    </xf>
    <xf numFmtId="0" fontId="34" fillId="0" borderId="102" xfId="0" applyFont="1" applyBorder="1" applyAlignment="1">
      <alignment horizontal="center" vertical="center"/>
    </xf>
    <xf numFmtId="0" fontId="20" fillId="0" borderId="51" xfId="0" applyFont="1" applyBorder="1" applyAlignment="1">
      <alignment vertical="top" wrapText="1"/>
    </xf>
    <xf numFmtId="0" fontId="19" fillId="0" borderId="4" xfId="0" applyFont="1" applyBorder="1" applyAlignment="1">
      <alignment vertical="top"/>
    </xf>
    <xf numFmtId="0" fontId="33" fillId="0" borderId="2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59" xfId="0" applyFont="1" applyBorder="1" applyAlignment="1">
      <alignment horizontal="left"/>
    </xf>
    <xf numFmtId="0" fontId="20" fillId="0" borderId="52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180" fontId="20" fillId="0" borderId="8" xfId="0" applyNumberFormat="1" applyFont="1" applyBorder="1" applyAlignment="1">
      <alignment horizontal="left" vertical="center"/>
    </xf>
    <xf numFmtId="180" fontId="20" fillId="0" borderId="15" xfId="0" applyNumberFormat="1" applyFont="1" applyBorder="1" applyAlignment="1">
      <alignment horizontal="left" vertical="center"/>
    </xf>
    <xf numFmtId="180" fontId="20" fillId="0" borderId="62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124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1" fontId="20" fillId="3" borderId="124" xfId="0" applyNumberFormat="1" applyFont="1" applyFill="1" applyBorder="1" applyAlignment="1">
      <alignment horizontal="center" vertical="center"/>
    </xf>
    <xf numFmtId="1" fontId="20" fillId="3" borderId="59" xfId="0" applyNumberFormat="1" applyFont="1" applyFill="1" applyBorder="1" applyAlignment="1">
      <alignment horizontal="center" vertical="center"/>
    </xf>
    <xf numFmtId="177" fontId="20" fillId="3" borderId="124" xfId="0" applyNumberFormat="1" applyFont="1" applyFill="1" applyBorder="1" applyAlignment="1">
      <alignment horizontal="center" vertical="center"/>
    </xf>
    <xf numFmtId="177" fontId="20" fillId="3" borderId="59" xfId="0" applyNumberFormat="1" applyFont="1" applyFill="1" applyBorder="1" applyAlignment="1">
      <alignment horizontal="center" vertical="center"/>
    </xf>
    <xf numFmtId="1" fontId="20" fillId="3" borderId="123" xfId="0" applyNumberFormat="1" applyFont="1" applyFill="1" applyBorder="1" applyAlignment="1">
      <alignment horizontal="center" vertical="center"/>
    </xf>
    <xf numFmtId="1" fontId="20" fillId="3" borderId="56" xfId="0" applyNumberFormat="1" applyFont="1" applyFill="1" applyBorder="1" applyAlignment="1">
      <alignment horizontal="center" vertical="center"/>
    </xf>
    <xf numFmtId="0" fontId="42" fillId="0" borderId="82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2" fillId="0" borderId="100" xfId="0" applyFont="1" applyBorder="1" applyAlignment="1">
      <alignment horizontal="center" vertical="center" wrapText="1"/>
    </xf>
    <xf numFmtId="0" fontId="42" fillId="0" borderId="88" xfId="0" applyFont="1" applyBorder="1" applyAlignment="1">
      <alignment horizontal="center" vertical="center" wrapText="1"/>
    </xf>
    <xf numFmtId="0" fontId="42" fillId="0" borderId="86" xfId="0" applyFont="1" applyBorder="1" applyAlignment="1">
      <alignment horizontal="center" vertical="center" wrapText="1"/>
    </xf>
    <xf numFmtId="0" fontId="42" fillId="0" borderId="42" xfId="0" applyFont="1" applyBorder="1" applyAlignment="1">
      <alignment horizontal="center" vertical="center" wrapText="1"/>
    </xf>
    <xf numFmtId="0" fontId="42" fillId="0" borderId="36" xfId="0" applyFont="1" applyBorder="1" applyAlignment="1">
      <alignment horizontal="center" vertical="center" wrapText="1"/>
    </xf>
    <xf numFmtId="0" fontId="44" fillId="0" borderId="86" xfId="0" applyFont="1" applyBorder="1" applyAlignment="1">
      <alignment horizontal="left" vertical="center" wrapText="1"/>
    </xf>
    <xf numFmtId="0" fontId="44" fillId="0" borderId="87" xfId="0" applyFont="1" applyBorder="1" applyAlignment="1">
      <alignment horizontal="left" vertical="center" wrapText="1"/>
    </xf>
    <xf numFmtId="0" fontId="44" fillId="0" borderId="88" xfId="0" applyFont="1" applyBorder="1" applyAlignment="1">
      <alignment horizontal="left" vertical="center" wrapText="1"/>
    </xf>
    <xf numFmtId="0" fontId="44" fillId="0" borderId="42" xfId="0" applyFont="1" applyBorder="1" applyAlignment="1">
      <alignment horizontal="left" vertical="center" wrapText="1"/>
    </xf>
    <xf numFmtId="0" fontId="44" fillId="0" borderId="14" xfId="0" applyFont="1" applyBorder="1" applyAlignment="1">
      <alignment horizontal="left" vertical="center" wrapText="1"/>
    </xf>
    <xf numFmtId="0" fontId="44" fillId="0" borderId="36" xfId="0" applyFont="1" applyBorder="1" applyAlignment="1">
      <alignment horizontal="left" vertical="center" wrapText="1"/>
    </xf>
    <xf numFmtId="180" fontId="44" fillId="0" borderId="98" xfId="0" applyNumberFormat="1" applyFont="1" applyBorder="1" applyAlignment="1">
      <alignment horizontal="center" vertical="center" wrapText="1"/>
    </xf>
    <xf numFmtId="180" fontId="44" fillId="0" borderId="97" xfId="0" applyNumberFormat="1" applyFont="1" applyBorder="1" applyAlignment="1">
      <alignment horizontal="center" vertical="center" wrapText="1"/>
    </xf>
    <xf numFmtId="180" fontId="44" fillId="0" borderId="99" xfId="0" applyNumberFormat="1" applyFont="1" applyBorder="1" applyAlignment="1">
      <alignment horizontal="center" vertical="center" wrapText="1"/>
    </xf>
    <xf numFmtId="0" fontId="42" fillId="0" borderId="87" xfId="0" applyFont="1" applyBorder="1" applyAlignment="1">
      <alignment horizontal="center" vertical="center" wrapText="1"/>
    </xf>
    <xf numFmtId="0" fontId="42" fillId="0" borderId="110" xfId="0" applyFont="1" applyBorder="1" applyAlignment="1">
      <alignment horizontal="center" vertical="center" wrapText="1"/>
    </xf>
    <xf numFmtId="0" fontId="44" fillId="0" borderId="115" xfId="0" applyFont="1" applyBorder="1" applyAlignment="1">
      <alignment horizontal="left" vertical="center" wrapText="1"/>
    </xf>
    <xf numFmtId="0" fontId="44" fillId="0" borderId="79" xfId="0" applyFont="1" applyBorder="1" applyAlignment="1">
      <alignment horizontal="left" vertical="center" wrapText="1"/>
    </xf>
    <xf numFmtId="0" fontId="44" fillId="0" borderId="116" xfId="0" applyFont="1" applyBorder="1" applyAlignment="1">
      <alignment horizontal="left" vertical="center" wrapText="1"/>
    </xf>
    <xf numFmtId="0" fontId="51" fillId="0" borderId="51" xfId="0" applyFont="1" applyBorder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0" fontId="51" fillId="0" borderId="59" xfId="0" applyFont="1" applyBorder="1" applyAlignment="1">
      <alignment horizontal="left" vertical="center" wrapText="1"/>
    </xf>
    <xf numFmtId="0" fontId="51" fillId="0" borderId="12" xfId="0" applyFont="1" applyBorder="1" applyAlignment="1">
      <alignment horizontal="left" vertical="center" wrapText="1"/>
    </xf>
    <xf numFmtId="0" fontId="51" fillId="0" borderId="14" xfId="0" applyFont="1" applyBorder="1" applyAlignment="1">
      <alignment horizontal="left" vertical="center" wrapText="1"/>
    </xf>
    <xf numFmtId="0" fontId="51" fillId="0" borderId="56" xfId="0" applyFont="1" applyBorder="1" applyAlignment="1">
      <alignment horizontal="left" vertical="center" wrapText="1"/>
    </xf>
    <xf numFmtId="0" fontId="41" fillId="5" borderId="5" xfId="0" applyFont="1" applyFill="1" applyBorder="1" applyAlignment="1">
      <alignment horizontal="left" vertical="center" wrapText="1"/>
    </xf>
    <xf numFmtId="0" fontId="41" fillId="5" borderId="25" xfId="0" applyFont="1" applyFill="1" applyBorder="1" applyAlignment="1">
      <alignment horizontal="left" vertical="center"/>
    </xf>
    <xf numFmtId="0" fontId="41" fillId="5" borderId="6" xfId="0" applyFont="1" applyFill="1" applyBorder="1" applyAlignment="1">
      <alignment horizontal="left" vertical="center"/>
    </xf>
    <xf numFmtId="0" fontId="42" fillId="0" borderId="11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45" fillId="0" borderId="0" xfId="0" applyFont="1" applyAlignment="1">
      <alignment horizontal="left" vertical="top" wrapText="1"/>
    </xf>
    <xf numFmtId="0" fontId="42" fillId="0" borderId="41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left" vertical="center" wrapText="1"/>
    </xf>
    <xf numFmtId="0" fontId="44" fillId="0" borderId="13" xfId="0" applyFont="1" applyBorder="1" applyAlignment="1">
      <alignment horizontal="left" vertical="center" wrapText="1"/>
    </xf>
    <xf numFmtId="0" fontId="44" fillId="0" borderId="35" xfId="0" applyFont="1" applyBorder="1" applyAlignment="1">
      <alignment horizontal="left" vertical="center" wrapText="1"/>
    </xf>
    <xf numFmtId="0" fontId="45" fillId="10" borderId="0" xfId="0" applyFont="1" applyFill="1" applyAlignment="1">
      <alignment horizontal="left" vertical="center" wrapText="1"/>
    </xf>
    <xf numFmtId="180" fontId="44" fillId="0" borderId="86" xfId="0" applyNumberFormat="1" applyFont="1" applyBorder="1" applyAlignment="1">
      <alignment horizontal="center" vertical="center" wrapText="1"/>
    </xf>
    <xf numFmtId="180" fontId="44" fillId="0" borderId="87" xfId="0" applyNumberFormat="1" applyFont="1" applyBorder="1" applyAlignment="1">
      <alignment horizontal="center" vertical="center" wrapText="1"/>
    </xf>
    <xf numFmtId="180" fontId="44" fillId="0" borderId="110" xfId="0" applyNumberFormat="1" applyFont="1" applyBorder="1" applyAlignment="1">
      <alignment horizontal="center" vertical="center" wrapText="1"/>
    </xf>
    <xf numFmtId="180" fontId="44" fillId="0" borderId="94" xfId="0" applyNumberFormat="1" applyFont="1" applyBorder="1" applyAlignment="1">
      <alignment horizontal="center" vertical="center" wrapText="1"/>
    </xf>
    <xf numFmtId="180" fontId="44" fillId="0" borderId="95" xfId="0" applyNumberFormat="1" applyFont="1" applyBorder="1" applyAlignment="1">
      <alignment horizontal="center" vertical="center" wrapText="1"/>
    </xf>
    <xf numFmtId="180" fontId="44" fillId="0" borderId="111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/>
    </xf>
    <xf numFmtId="0" fontId="41" fillId="5" borderId="2" xfId="0" applyFont="1" applyFill="1" applyBorder="1" applyAlignment="1">
      <alignment horizontal="left" vertical="center"/>
    </xf>
    <xf numFmtId="0" fontId="41" fillId="5" borderId="3" xfId="0" applyFont="1" applyFill="1" applyBorder="1" applyAlignment="1">
      <alignment horizontal="left" vertical="center"/>
    </xf>
    <xf numFmtId="0" fontId="41" fillId="5" borderId="4" xfId="0" applyFont="1" applyFill="1" applyBorder="1" applyAlignment="1">
      <alignment horizontal="left" vertical="center"/>
    </xf>
    <xf numFmtId="0" fontId="42" fillId="0" borderId="84" xfId="0" applyFont="1" applyBorder="1" applyAlignment="1">
      <alignment horizontal="center" vertical="center" wrapText="1"/>
    </xf>
    <xf numFmtId="0" fontId="42" fillId="0" borderId="85" xfId="0" applyFont="1" applyBorder="1" applyAlignment="1">
      <alignment horizontal="center" vertical="center" wrapText="1"/>
    </xf>
    <xf numFmtId="178" fontId="44" fillId="0" borderId="86" xfId="0" applyNumberFormat="1" applyFont="1" applyBorder="1" applyAlignment="1">
      <alignment horizontal="center" vertical="center" wrapText="1"/>
    </xf>
    <xf numFmtId="178" fontId="44" fillId="0" borderId="87" xfId="0" applyNumberFormat="1" applyFont="1" applyBorder="1" applyAlignment="1">
      <alignment horizontal="center" vertical="center" wrapText="1"/>
    </xf>
    <xf numFmtId="178" fontId="44" fillId="0" borderId="110" xfId="0" applyNumberFormat="1" applyFont="1" applyBorder="1" applyAlignment="1">
      <alignment horizontal="center" vertical="center" wrapText="1"/>
    </xf>
    <xf numFmtId="0" fontId="42" fillId="0" borderId="81" xfId="0" applyFont="1" applyBorder="1" applyAlignment="1">
      <alignment horizontal="center" vertical="center" wrapText="1"/>
    </xf>
    <xf numFmtId="0" fontId="42" fillId="0" borderId="83" xfId="0" applyFont="1" applyBorder="1" applyAlignment="1">
      <alignment horizontal="center" vertical="center" wrapText="1"/>
    </xf>
    <xf numFmtId="0" fontId="44" fillId="0" borderId="83" xfId="0" applyFont="1" applyBorder="1" applyAlignment="1">
      <alignment horizontal="center" vertical="center" wrapText="1"/>
    </xf>
    <xf numFmtId="178" fontId="44" fillId="0" borderId="91" xfId="0" applyNumberFormat="1" applyFont="1" applyBorder="1" applyAlignment="1">
      <alignment horizontal="center" vertical="center" wrapText="1"/>
    </xf>
    <xf numFmtId="178" fontId="44" fillId="0" borderId="0" xfId="0" applyNumberFormat="1" applyFont="1" applyAlignment="1">
      <alignment horizontal="center" vertical="center" wrapText="1"/>
    </xf>
    <xf numFmtId="178" fontId="44" fillId="0" borderId="69" xfId="0" applyNumberFormat="1" applyFont="1" applyBorder="1" applyAlignment="1">
      <alignment horizontal="center" vertical="center" wrapText="1"/>
    </xf>
    <xf numFmtId="0" fontId="35" fillId="2" borderId="0" xfId="0" applyFont="1" applyFill="1" applyAlignment="1">
      <alignment horizontal="left" vertical="center" wrapText="1"/>
    </xf>
    <xf numFmtId="0" fontId="35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52" fillId="0" borderId="0" xfId="0" applyFont="1" applyAlignment="1">
      <alignment horizontal="left" vertical="top"/>
    </xf>
    <xf numFmtId="0" fontId="1" fillId="10" borderId="34" xfId="0" applyFont="1" applyFill="1" applyBorder="1" applyAlignment="1">
      <alignment horizontal="center" vertical="center"/>
    </xf>
    <xf numFmtId="0" fontId="1" fillId="10" borderId="53" xfId="0" applyFont="1" applyFill="1" applyBorder="1" applyAlignment="1">
      <alignment horizontal="center" vertical="center"/>
    </xf>
    <xf numFmtId="0" fontId="19" fillId="10" borderId="54" xfId="0" applyFont="1" applyFill="1" applyBorder="1" applyAlignment="1">
      <alignment horizontal="center" vertical="center"/>
    </xf>
    <xf numFmtId="0" fontId="19" fillId="10" borderId="49" xfId="0" applyFont="1" applyFill="1" applyBorder="1" applyAlignment="1">
      <alignment horizontal="center" vertical="center"/>
    </xf>
    <xf numFmtId="0" fontId="19" fillId="10" borderId="80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top" wrapText="1"/>
    </xf>
    <xf numFmtId="0" fontId="42" fillId="0" borderId="98" xfId="0" applyFont="1" applyBorder="1" applyAlignment="1">
      <alignment horizontal="center" vertical="center" wrapText="1"/>
    </xf>
    <xf numFmtId="0" fontId="42" fillId="0" borderId="38" xfId="0" applyFont="1" applyBorder="1" applyAlignment="1">
      <alignment horizontal="center" vertical="center" wrapText="1"/>
    </xf>
    <xf numFmtId="180" fontId="44" fillId="0" borderId="38" xfId="0" applyNumberFormat="1" applyFont="1" applyBorder="1" applyAlignment="1">
      <alignment horizontal="center" vertical="center" wrapText="1"/>
    </xf>
    <xf numFmtId="0" fontId="44" fillId="0" borderId="98" xfId="0" applyFont="1" applyBorder="1" applyAlignment="1">
      <alignment horizontal="left" vertical="center" wrapText="1"/>
    </xf>
    <xf numFmtId="0" fontId="44" fillId="0" borderId="97" xfId="0" applyFont="1" applyBorder="1" applyAlignment="1">
      <alignment horizontal="left" vertical="center" wrapText="1"/>
    </xf>
    <xf numFmtId="0" fontId="44" fillId="0" borderId="99" xfId="0" applyFont="1" applyBorder="1" applyAlignment="1">
      <alignment horizontal="left" vertical="center" wrapText="1"/>
    </xf>
    <xf numFmtId="0" fontId="44" fillId="10" borderId="89" xfId="0" applyFont="1" applyFill="1" applyBorder="1" applyAlignment="1">
      <alignment horizontal="left" vertical="center" wrapText="1"/>
    </xf>
    <xf numFmtId="0" fontId="44" fillId="10" borderId="0" xfId="0" applyFont="1" applyFill="1" applyAlignment="1">
      <alignment horizontal="left" vertical="center"/>
    </xf>
    <xf numFmtId="0" fontId="52" fillId="0" borderId="0" xfId="0" quotePrefix="1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30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46" fillId="0" borderId="0" xfId="0" applyFont="1" applyAlignment="1">
      <alignment horizontal="left" vertical="top" wrapText="1"/>
    </xf>
    <xf numFmtId="0" fontId="33" fillId="0" borderId="4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180" fontId="20" fillId="0" borderId="26" xfId="0" applyNumberFormat="1" applyFont="1" applyBorder="1" applyAlignment="1">
      <alignment horizontal="center" vertical="center" wrapText="1"/>
    </xf>
    <xf numFmtId="180" fontId="20" fillId="0" borderId="43" xfId="0" applyNumberFormat="1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12" fillId="5" borderId="103" xfId="0" applyFont="1" applyFill="1" applyBorder="1" applyAlignment="1">
      <alignment horizontal="left" vertical="center" wrapText="1"/>
    </xf>
    <xf numFmtId="0" fontId="32" fillId="5" borderId="104" xfId="0" applyFont="1" applyFill="1" applyBorder="1" applyAlignment="1">
      <alignment horizontal="left" vertical="center" wrapText="1"/>
    </xf>
    <xf numFmtId="0" fontId="32" fillId="5" borderId="105" xfId="0" applyFont="1" applyFill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57" xfId="0" applyFont="1" applyBorder="1" applyAlignment="1">
      <alignment horizontal="left" vertical="center" wrapText="1"/>
    </xf>
    <xf numFmtId="180" fontId="20" fillId="0" borderId="64" xfId="0" applyNumberFormat="1" applyFont="1" applyBorder="1" applyAlignment="1">
      <alignment horizontal="center" vertical="center" wrapText="1"/>
    </xf>
    <xf numFmtId="180" fontId="20" fillId="0" borderId="57" xfId="0" applyNumberFormat="1" applyFont="1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180" fontId="19" fillId="0" borderId="26" xfId="0" applyNumberFormat="1" applyFont="1" applyBorder="1" applyAlignment="1">
      <alignment horizontal="center" vertical="center" wrapText="1"/>
    </xf>
    <xf numFmtId="180" fontId="19" fillId="0" borderId="43" xfId="0" applyNumberFormat="1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2" fillId="5" borderId="50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left" vertical="center"/>
    </xf>
    <xf numFmtId="0" fontId="32" fillId="5" borderId="58" xfId="0" applyFont="1" applyFill="1" applyBorder="1" applyAlignment="1">
      <alignment horizontal="left" vertical="center"/>
    </xf>
    <xf numFmtId="0" fontId="20" fillId="0" borderId="8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180" fontId="20" fillId="0" borderId="18" xfId="0" applyNumberFormat="1" applyFont="1" applyBorder="1" applyAlignment="1">
      <alignment horizontal="center" vertical="center" wrapText="1"/>
    </xf>
    <xf numFmtId="180" fontId="20" fillId="0" borderId="40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left" vertical="center" wrapText="1"/>
    </xf>
    <xf numFmtId="0" fontId="20" fillId="0" borderId="44" xfId="0" applyFont="1" applyBorder="1" applyAlignment="1">
      <alignment horizontal="left" vertical="center" wrapText="1"/>
    </xf>
    <xf numFmtId="180" fontId="19" fillId="0" borderId="47" xfId="0" applyNumberFormat="1" applyFont="1" applyBorder="1" applyAlignment="1">
      <alignment horizontal="center" vertical="center" wrapText="1"/>
    </xf>
    <xf numFmtId="180" fontId="19" fillId="0" borderId="48" xfId="0" applyNumberFormat="1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2" fillId="5" borderId="67" xfId="0" applyFont="1" applyFill="1" applyBorder="1" applyAlignment="1">
      <alignment horizontal="left" vertical="center"/>
    </xf>
    <xf numFmtId="0" fontId="32" fillId="5" borderId="60" xfId="0" applyFont="1" applyFill="1" applyBorder="1" applyAlignment="1">
      <alignment horizontal="left" vertical="center"/>
    </xf>
    <xf numFmtId="0" fontId="32" fillId="5" borderId="68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6" fillId="3" borderId="34" xfId="0" applyFont="1" applyFill="1" applyBorder="1" applyAlignment="1">
      <alignment horizontal="center" vertical="center" wrapText="1"/>
    </xf>
    <xf numFmtId="0" fontId="26" fillId="3" borderId="53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 wrapText="1"/>
    </xf>
    <xf numFmtId="180" fontId="20" fillId="0" borderId="13" xfId="0" applyNumberFormat="1" applyFont="1" applyBorder="1" applyAlignment="1">
      <alignment horizontal="center" vertical="center" wrapText="1"/>
    </xf>
    <xf numFmtId="180" fontId="20" fillId="0" borderId="55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180" fontId="20" fillId="0" borderId="0" xfId="0" applyNumberFormat="1" applyFont="1" applyAlignment="1">
      <alignment horizontal="center" vertical="center" wrapText="1"/>
    </xf>
    <xf numFmtId="180" fontId="20" fillId="0" borderId="69" xfId="0" applyNumberFormat="1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180" fontId="20" fillId="0" borderId="47" xfId="0" applyNumberFormat="1" applyFont="1" applyBorder="1" applyAlignment="1">
      <alignment horizontal="center" vertical="center" wrapText="1"/>
    </xf>
    <xf numFmtId="180" fontId="20" fillId="0" borderId="48" xfId="0" applyNumberFormat="1" applyFont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left" vertical="center"/>
    </xf>
    <xf numFmtId="0" fontId="1" fillId="5" borderId="25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180" fontId="20" fillId="0" borderId="16" xfId="0" applyNumberFormat="1" applyFont="1" applyBorder="1" applyAlignment="1">
      <alignment horizontal="center" vertical="center" wrapText="1"/>
    </xf>
    <xf numFmtId="180" fontId="20" fillId="0" borderId="17" xfId="0" applyNumberFormat="1" applyFont="1" applyBorder="1" applyAlignment="1">
      <alignment horizontal="center" vertical="center" wrapText="1"/>
    </xf>
    <xf numFmtId="0" fontId="20" fillId="0" borderId="51" xfId="0" applyFont="1" applyBorder="1" applyAlignment="1">
      <alignment horizontal="left" vertical="center" wrapText="1"/>
    </xf>
    <xf numFmtId="0" fontId="20" fillId="0" borderId="43" xfId="0" applyFont="1" applyBorder="1" applyAlignment="1">
      <alignment horizontal="left" vertical="center" wrapText="1"/>
    </xf>
    <xf numFmtId="0" fontId="20" fillId="0" borderId="48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43" xfId="0" applyFont="1" applyBorder="1" applyAlignment="1">
      <alignment horizontal="left" vertical="center" wrapText="1"/>
    </xf>
    <xf numFmtId="0" fontId="19" fillId="0" borderId="47" xfId="0" applyFont="1" applyBorder="1" applyAlignment="1">
      <alignment horizontal="left" vertical="center" wrapText="1"/>
    </xf>
    <xf numFmtId="0" fontId="19" fillId="0" borderId="48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top" wrapText="1"/>
    </xf>
    <xf numFmtId="0" fontId="36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top"/>
    </xf>
    <xf numFmtId="0" fontId="25" fillId="5" borderId="45" xfId="0" applyFont="1" applyFill="1" applyBorder="1" applyAlignment="1">
      <alignment horizontal="left" vertical="center"/>
    </xf>
    <xf numFmtId="0" fontId="1" fillId="5" borderId="44" xfId="0" applyFont="1" applyFill="1" applyBorder="1" applyAlignment="1">
      <alignment horizontal="left" vertical="center"/>
    </xf>
    <xf numFmtId="0" fontId="1" fillId="5" borderId="46" xfId="0" applyFont="1" applyFill="1" applyBorder="1" applyAlignment="1">
      <alignment horizontal="left" vertical="center"/>
    </xf>
    <xf numFmtId="0" fontId="30" fillId="0" borderId="14" xfId="0" applyFont="1" applyBorder="1" applyAlignment="1">
      <alignment horizontal="left" vertical="top" wrapText="1"/>
    </xf>
    <xf numFmtId="178" fontId="20" fillId="0" borderId="0" xfId="0" applyNumberFormat="1" applyFont="1" applyAlignment="1">
      <alignment horizontal="center" vertical="center" wrapText="1"/>
    </xf>
    <xf numFmtId="178" fontId="20" fillId="0" borderId="69" xfId="0" applyNumberFormat="1" applyFont="1" applyBorder="1" applyAlignment="1">
      <alignment horizontal="center" vertical="center" wrapText="1"/>
    </xf>
    <xf numFmtId="178" fontId="20" fillId="0" borderId="13" xfId="0" applyNumberFormat="1" applyFont="1" applyBorder="1" applyAlignment="1">
      <alignment horizontal="center" vertical="center" wrapText="1"/>
    </xf>
    <xf numFmtId="178" fontId="20" fillId="0" borderId="55" xfId="0" applyNumberFormat="1" applyFont="1" applyBorder="1" applyAlignment="1">
      <alignment horizontal="center" vertical="center" wrapText="1"/>
    </xf>
    <xf numFmtId="0" fontId="25" fillId="6" borderId="35" xfId="0" applyFont="1" applyFill="1" applyBorder="1" applyAlignment="1">
      <alignment horizontal="center" vertical="center"/>
    </xf>
    <xf numFmtId="0" fontId="25" fillId="6" borderId="90" xfId="0" applyFont="1" applyFill="1" applyBorder="1" applyAlignment="1">
      <alignment horizontal="center" vertical="center"/>
    </xf>
    <xf numFmtId="0" fontId="25" fillId="6" borderId="36" xfId="0" applyFont="1" applyFill="1" applyBorder="1" applyAlignment="1">
      <alignment horizontal="center" vertical="center"/>
    </xf>
    <xf numFmtId="1" fontId="20" fillId="6" borderId="22" xfId="0" applyNumberFormat="1" applyFont="1" applyFill="1" applyBorder="1" applyAlignment="1">
      <alignment horizontal="right" vertical="center"/>
    </xf>
    <xf numFmtId="1" fontId="20" fillId="6" borderId="120" xfId="0" applyNumberFormat="1" applyFont="1" applyFill="1" applyBorder="1" applyAlignment="1">
      <alignment horizontal="right" vertical="center"/>
    </xf>
    <xf numFmtId="1" fontId="20" fillId="6" borderId="23" xfId="0" applyNumberFormat="1" applyFont="1" applyFill="1" applyBorder="1" applyAlignment="1">
      <alignment horizontal="right" vertical="center"/>
    </xf>
    <xf numFmtId="179" fontId="20" fillId="0" borderId="0" xfId="0" applyNumberFormat="1" applyFont="1" applyAlignment="1">
      <alignment horizontal="center" vertical="center" wrapText="1"/>
    </xf>
    <xf numFmtId="179" fontId="20" fillId="0" borderId="69" xfId="0" applyNumberFormat="1" applyFont="1" applyBorder="1" applyAlignment="1">
      <alignment horizontal="center" vertical="center" wrapText="1"/>
    </xf>
    <xf numFmtId="179" fontId="20" fillId="0" borderId="13" xfId="0" applyNumberFormat="1" applyFont="1" applyBorder="1" applyAlignment="1">
      <alignment horizontal="center" vertical="center" wrapText="1"/>
    </xf>
    <xf numFmtId="179" fontId="20" fillId="0" borderId="55" xfId="0" applyNumberFormat="1" applyFont="1" applyBorder="1" applyAlignment="1">
      <alignment horizontal="center" vertical="center" wrapText="1"/>
    </xf>
    <xf numFmtId="178" fontId="20" fillId="0" borderId="16" xfId="0" applyNumberFormat="1" applyFont="1" applyBorder="1" applyAlignment="1">
      <alignment horizontal="center" vertical="center" wrapText="1"/>
    </xf>
    <xf numFmtId="178" fontId="20" fillId="0" borderId="17" xfId="0" applyNumberFormat="1" applyFont="1" applyBorder="1" applyAlignment="1">
      <alignment horizontal="center" vertical="center" wrapText="1"/>
    </xf>
    <xf numFmtId="178" fontId="20" fillId="0" borderId="26" xfId="0" applyNumberFormat="1" applyFont="1" applyBorder="1" applyAlignment="1">
      <alignment horizontal="center" vertical="center" wrapText="1"/>
    </xf>
    <xf numFmtId="178" fontId="20" fillId="0" borderId="43" xfId="0" applyNumberFormat="1" applyFont="1" applyBorder="1" applyAlignment="1">
      <alignment horizontal="center" vertical="center" wrapText="1"/>
    </xf>
    <xf numFmtId="178" fontId="20" fillId="0" borderId="47" xfId="0" applyNumberFormat="1" applyFont="1" applyBorder="1" applyAlignment="1">
      <alignment horizontal="center" vertical="center" wrapText="1"/>
    </xf>
    <xf numFmtId="178" fontId="20" fillId="0" borderId="48" xfId="0" applyNumberFormat="1" applyFont="1" applyBorder="1" applyAlignment="1">
      <alignment horizontal="center" vertical="center" wrapText="1"/>
    </xf>
    <xf numFmtId="0" fontId="36" fillId="4" borderId="5" xfId="0" applyFont="1" applyFill="1" applyBorder="1" applyAlignment="1">
      <alignment horizontal="left" vertical="center"/>
    </xf>
    <xf numFmtId="0" fontId="4" fillId="4" borderId="2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2" fillId="0" borderId="55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left" vertical="center" wrapText="1"/>
    </xf>
    <xf numFmtId="0" fontId="20" fillId="0" borderId="53" xfId="0" applyFont="1" applyBorder="1" applyAlignment="1">
      <alignment horizontal="left" vertical="center" wrapText="1"/>
    </xf>
    <xf numFmtId="0" fontId="20" fillId="0" borderId="54" xfId="0" applyFont="1" applyBorder="1" applyAlignment="1">
      <alignment horizontal="left" vertical="center" wrapText="1"/>
    </xf>
    <xf numFmtId="0" fontId="20" fillId="0" borderId="49" xfId="0" applyFont="1" applyBorder="1" applyAlignment="1">
      <alignment horizontal="left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180" fontId="20" fillId="0" borderId="54" xfId="0" applyNumberFormat="1" applyFont="1" applyBorder="1" applyAlignment="1">
      <alignment horizontal="center" vertical="center" wrapText="1"/>
    </xf>
    <xf numFmtId="180" fontId="20" fillId="0" borderId="53" xfId="0" applyNumberFormat="1" applyFont="1" applyBorder="1" applyAlignment="1">
      <alignment horizontal="center" vertical="center" wrapText="1"/>
    </xf>
    <xf numFmtId="1" fontId="20" fillId="6" borderId="54" xfId="0" applyNumberFormat="1" applyFont="1" applyFill="1" applyBorder="1" applyAlignment="1">
      <alignment horizontal="right" vertical="center"/>
    </xf>
    <xf numFmtId="1" fontId="20" fillId="6" borderId="80" xfId="0" applyNumberFormat="1" applyFont="1" applyFill="1" applyBorder="1" applyAlignment="1">
      <alignment horizontal="right" vertical="center"/>
    </xf>
    <xf numFmtId="0" fontId="25" fillId="6" borderId="121" xfId="0" applyFont="1" applyFill="1" applyBorder="1" applyAlignment="1">
      <alignment horizontal="center" vertical="center"/>
    </xf>
    <xf numFmtId="0" fontId="25" fillId="6" borderId="81" xfId="0" applyFont="1" applyFill="1" applyBorder="1" applyAlignment="1">
      <alignment horizontal="center" vertical="center"/>
    </xf>
    <xf numFmtId="0" fontId="25" fillId="6" borderId="82" xfId="0" applyFont="1" applyFill="1" applyBorder="1" applyAlignment="1">
      <alignment horizontal="center" vertical="center"/>
    </xf>
    <xf numFmtId="0" fontId="20" fillId="0" borderId="54" xfId="0" applyFont="1" applyBorder="1" applyAlignment="1">
      <alignment vertical="center" wrapText="1"/>
    </xf>
    <xf numFmtId="0" fontId="20" fillId="0" borderId="53" xfId="0" applyFont="1" applyBorder="1" applyAlignment="1">
      <alignment vertical="center" wrapText="1"/>
    </xf>
    <xf numFmtId="14" fontId="20" fillId="0" borderId="54" xfId="0" applyNumberFormat="1" applyFont="1" applyBorder="1" applyAlignment="1">
      <alignment horizontal="center" vertical="center" wrapText="1"/>
    </xf>
    <xf numFmtId="0" fontId="45" fillId="0" borderId="0" xfId="0" applyFont="1" applyAlignment="1">
      <alignment horizontal="left" vertical="center" wrapText="1"/>
    </xf>
    <xf numFmtId="0" fontId="45" fillId="0" borderId="0" xfId="1" applyFont="1" applyFill="1" applyBorder="1" applyAlignment="1">
      <alignment horizontal="left" vertical="top" wrapText="1"/>
    </xf>
    <xf numFmtId="0" fontId="66" fillId="0" borderId="0" xfId="1" applyFont="1" applyFill="1" applyBorder="1" applyAlignment="1">
      <alignment horizontal="left" vertical="top" wrapText="1"/>
    </xf>
    <xf numFmtId="0" fontId="19" fillId="0" borderId="51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26" fillId="3" borderId="114" xfId="0" applyFont="1" applyFill="1" applyBorder="1" applyAlignment="1">
      <alignment horizontal="center" vertical="center" wrapText="1"/>
    </xf>
    <xf numFmtId="0" fontId="26" fillId="3" borderId="96" xfId="0" applyFont="1" applyFill="1" applyBorder="1" applyAlignment="1">
      <alignment horizontal="center" vertical="center" wrapText="1"/>
    </xf>
    <xf numFmtId="0" fontId="20" fillId="0" borderId="26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center" wrapText="1"/>
    </xf>
    <xf numFmtId="0" fontId="19" fillId="0" borderId="52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40" xfId="0" applyFont="1" applyBorder="1" applyAlignment="1">
      <alignment horizontal="left" vertical="center" wrapText="1"/>
    </xf>
    <xf numFmtId="0" fontId="30" fillId="0" borderId="0" xfId="0" applyFont="1" applyAlignment="1">
      <alignment vertical="top" wrapText="1"/>
    </xf>
    <xf numFmtId="0" fontId="32" fillId="0" borderId="54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  <xf numFmtId="180" fontId="20" fillId="0" borderId="26" xfId="0" applyNumberFormat="1" applyFont="1" applyBorder="1" applyAlignment="1">
      <alignment horizontal="left" vertical="center" wrapText="1"/>
    </xf>
    <xf numFmtId="180" fontId="20" fillId="0" borderId="43" xfId="0" applyNumberFormat="1" applyFont="1" applyBorder="1" applyAlignment="1">
      <alignment horizontal="left" vertical="center" wrapText="1"/>
    </xf>
    <xf numFmtId="0" fontId="20" fillId="0" borderId="43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180" fontId="20" fillId="0" borderId="26" xfId="0" applyNumberFormat="1" applyFont="1" applyBorder="1" applyAlignment="1">
      <alignment horizontal="center" vertical="center"/>
    </xf>
    <xf numFmtId="180" fontId="20" fillId="0" borderId="43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41" fillId="5" borderId="5" xfId="0" applyFont="1" applyFill="1" applyBorder="1" applyAlignment="1">
      <alignment horizontal="left" vertical="center"/>
    </xf>
    <xf numFmtId="0" fontId="30" fillId="0" borderId="0" xfId="0" applyFont="1" applyAlignment="1">
      <alignment horizontal="left" vertical="top"/>
    </xf>
    <xf numFmtId="0" fontId="57" fillId="0" borderId="0" xfId="0" applyFont="1" applyAlignment="1">
      <alignment horizontal="center" vertical="top"/>
    </xf>
    <xf numFmtId="0" fontId="20" fillId="0" borderId="71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72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180" fontId="20" fillId="0" borderId="18" xfId="0" applyNumberFormat="1" applyFont="1" applyBorder="1" applyAlignment="1">
      <alignment horizontal="center" vertical="center"/>
    </xf>
    <xf numFmtId="180" fontId="20" fillId="0" borderId="40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18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40" xfId="0" applyFont="1" applyBorder="1" applyAlignment="1">
      <alignment horizontal="left" vertical="center"/>
    </xf>
    <xf numFmtId="0" fontId="12" fillId="0" borderId="3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left" vertical="center"/>
    </xf>
    <xf numFmtId="180" fontId="56" fillId="0" borderId="26" xfId="0" applyNumberFormat="1" applyFont="1" applyBorder="1" applyAlignment="1">
      <alignment horizontal="center" vertical="center"/>
    </xf>
    <xf numFmtId="180" fontId="56" fillId="0" borderId="43" xfId="0" applyNumberFormat="1" applyFont="1" applyBorder="1" applyAlignment="1">
      <alignment horizontal="center" vertical="center"/>
    </xf>
    <xf numFmtId="0" fontId="20" fillId="0" borderId="71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0" fontId="20" fillId="0" borderId="70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180" fontId="20" fillId="0" borderId="24" xfId="0" applyNumberFormat="1" applyFont="1" applyBorder="1" applyAlignment="1">
      <alignment horizontal="center" vertical="center" wrapText="1"/>
    </xf>
    <xf numFmtId="180" fontId="20" fillId="0" borderId="27" xfId="0" applyNumberFormat="1" applyFont="1" applyBorder="1" applyAlignment="1">
      <alignment horizontal="center" vertical="center" wrapText="1"/>
    </xf>
    <xf numFmtId="0" fontId="56" fillId="0" borderId="51" xfId="0" applyFont="1" applyBorder="1" applyAlignment="1">
      <alignment horizontal="left" vertical="center"/>
    </xf>
    <xf numFmtId="0" fontId="56" fillId="0" borderId="43" xfId="0" applyFont="1" applyBorder="1" applyAlignment="1">
      <alignment horizontal="left" vertical="center"/>
    </xf>
    <xf numFmtId="0" fontId="56" fillId="0" borderId="26" xfId="0" applyFont="1" applyBorder="1" applyAlignment="1">
      <alignment horizontal="left" vertical="center"/>
    </xf>
    <xf numFmtId="0" fontId="56" fillId="0" borderId="3" xfId="0" applyFont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20" fillId="0" borderId="70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56" fillId="0" borderId="32" xfId="0" applyFont="1" applyBorder="1" applyAlignment="1">
      <alignment horizontal="left" vertical="center"/>
    </xf>
    <xf numFmtId="180" fontId="56" fillId="0" borderId="32" xfId="0" applyNumberFormat="1" applyFont="1" applyBorder="1" applyAlignment="1">
      <alignment horizontal="center" vertical="center"/>
    </xf>
    <xf numFmtId="180" fontId="20" fillId="0" borderId="16" xfId="0" applyNumberFormat="1" applyFont="1" applyBorder="1" applyAlignment="1">
      <alignment horizontal="center" vertical="center"/>
    </xf>
    <xf numFmtId="180" fontId="20" fillId="0" borderId="17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56" fillId="0" borderId="51" xfId="0" applyFont="1" applyBorder="1" applyAlignment="1">
      <alignment horizontal="center" vertical="center"/>
    </xf>
    <xf numFmtId="0" fontId="56" fillId="0" borderId="43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56" fillId="0" borderId="72" xfId="0" applyFont="1" applyBorder="1" applyAlignment="1">
      <alignment vertical="center"/>
    </xf>
    <xf numFmtId="0" fontId="56" fillId="0" borderId="32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56" fillId="0" borderId="71" xfId="0" applyFont="1" applyBorder="1" applyAlignment="1">
      <alignment vertical="center"/>
    </xf>
    <xf numFmtId="0" fontId="56" fillId="0" borderId="27" xfId="0" applyFont="1" applyBorder="1" applyAlignment="1">
      <alignment vertical="center"/>
    </xf>
    <xf numFmtId="0" fontId="56" fillId="0" borderId="27" xfId="0" applyFont="1" applyBorder="1" applyAlignment="1">
      <alignment horizontal="left" vertical="center"/>
    </xf>
    <xf numFmtId="180" fontId="56" fillId="0" borderId="27" xfId="0" applyNumberFormat="1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 wrapText="1"/>
    </xf>
    <xf numFmtId="0" fontId="20" fillId="0" borderId="72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178" fontId="20" fillId="0" borderId="32" xfId="0" applyNumberFormat="1" applyFont="1" applyBorder="1" applyAlignment="1">
      <alignment horizontal="center" vertical="center" wrapText="1"/>
    </xf>
    <xf numFmtId="0" fontId="56" fillId="0" borderId="70" xfId="0" applyFont="1" applyBorder="1" applyAlignment="1">
      <alignment horizontal="left" vertical="center"/>
    </xf>
    <xf numFmtId="0" fontId="56" fillId="0" borderId="24" xfId="0" applyFont="1" applyBorder="1" applyAlignment="1">
      <alignment horizontal="left" vertical="center"/>
    </xf>
    <xf numFmtId="180" fontId="56" fillId="0" borderId="24" xfId="0" applyNumberFormat="1" applyFont="1" applyBorder="1" applyAlignment="1">
      <alignment horizontal="center" vertical="center"/>
    </xf>
    <xf numFmtId="0" fontId="56" fillId="0" borderId="71" xfId="0" applyFont="1" applyBorder="1" applyAlignment="1">
      <alignment horizontal="left" vertical="center"/>
    </xf>
    <xf numFmtId="0" fontId="26" fillId="3" borderId="37" xfId="0" applyFont="1" applyFill="1" applyBorder="1" applyAlignment="1">
      <alignment horizontal="center" vertical="center" wrapText="1"/>
    </xf>
    <xf numFmtId="0" fontId="26" fillId="3" borderId="38" xfId="0" applyFont="1" applyFill="1" applyBorder="1" applyAlignment="1">
      <alignment horizontal="center" vertical="center" wrapText="1"/>
    </xf>
    <xf numFmtId="0" fontId="32" fillId="10" borderId="22" xfId="0" applyFont="1" applyFill="1" applyBorder="1" applyAlignment="1">
      <alignment horizontal="center" vertical="center" wrapText="1"/>
    </xf>
    <xf numFmtId="0" fontId="32" fillId="10" borderId="23" xfId="0" applyFont="1" applyFill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4" fillId="0" borderId="117" xfId="0" applyFont="1" applyBorder="1" applyAlignment="1">
      <alignment horizontal="left" vertical="center"/>
    </xf>
    <xf numFmtId="0" fontId="44" fillId="0" borderId="118" xfId="0" applyFont="1" applyBorder="1" applyAlignment="1">
      <alignment horizontal="left" vertical="center"/>
    </xf>
    <xf numFmtId="0" fontId="42" fillId="0" borderId="11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42" fillId="0" borderId="89" xfId="0" applyFont="1" applyBorder="1" applyAlignment="1">
      <alignment horizontal="center" vertical="center"/>
    </xf>
    <xf numFmtId="0" fontId="42" fillId="0" borderId="90" xfId="0" applyFont="1" applyBorder="1" applyAlignment="1">
      <alignment horizontal="center" vertical="center"/>
    </xf>
    <xf numFmtId="0" fontId="49" fillId="0" borderId="94" xfId="0" applyFont="1" applyBorder="1" applyAlignment="1">
      <alignment horizontal="left" vertical="center"/>
    </xf>
    <xf numFmtId="0" fontId="49" fillId="0" borderId="95" xfId="0" applyFont="1" applyBorder="1" applyAlignment="1">
      <alignment horizontal="left" vertical="center"/>
    </xf>
    <xf numFmtId="0" fontId="49" fillId="0" borderId="111" xfId="0" applyFont="1" applyBorder="1" applyAlignment="1">
      <alignment horizontal="left" vertical="center"/>
    </xf>
    <xf numFmtId="0" fontId="64" fillId="0" borderId="86" xfId="0" applyFont="1" applyBorder="1" applyAlignment="1">
      <alignment horizontal="left" vertical="center" wrapText="1"/>
    </xf>
    <xf numFmtId="0" fontId="64" fillId="0" borderId="87" xfId="0" applyFont="1" applyBorder="1" applyAlignment="1">
      <alignment horizontal="left" vertical="center" wrapText="1"/>
    </xf>
    <xf numFmtId="0" fontId="64" fillId="0" borderId="110" xfId="0" applyFont="1" applyBorder="1" applyAlignment="1">
      <alignment horizontal="left" vertical="center" wrapText="1"/>
    </xf>
    <xf numFmtId="0" fontId="64" fillId="0" borderId="42" xfId="0" applyFont="1" applyBorder="1" applyAlignment="1">
      <alignment horizontal="left" vertical="center" wrapText="1"/>
    </xf>
    <xf numFmtId="0" fontId="64" fillId="0" borderId="14" xfId="0" applyFont="1" applyBorder="1" applyAlignment="1">
      <alignment horizontal="left" vertical="center" wrapText="1"/>
    </xf>
    <xf numFmtId="0" fontId="64" fillId="0" borderId="56" xfId="0" applyFont="1" applyBorder="1" applyAlignment="1">
      <alignment horizontal="left" vertical="center" wrapText="1"/>
    </xf>
    <xf numFmtId="180" fontId="44" fillId="0" borderId="54" xfId="0" applyNumberFormat="1" applyFont="1" applyBorder="1" applyAlignment="1">
      <alignment horizontal="center" vertical="center" wrapText="1"/>
    </xf>
    <xf numFmtId="180" fontId="44" fillId="0" borderId="49" xfId="0" applyNumberFormat="1" applyFont="1" applyBorder="1" applyAlignment="1">
      <alignment horizontal="center" vertical="center" wrapText="1"/>
    </xf>
    <xf numFmtId="180" fontId="44" fillId="0" borderId="80" xfId="0" applyNumberFormat="1" applyFont="1" applyBorder="1" applyAlignment="1">
      <alignment horizontal="center" vertical="center" wrapText="1"/>
    </xf>
    <xf numFmtId="0" fontId="49" fillId="0" borderId="41" xfId="0" applyFont="1" applyBorder="1" applyAlignment="1">
      <alignment horizontal="left" vertical="center"/>
    </xf>
    <xf numFmtId="0" fontId="49" fillId="0" borderId="13" xfId="0" applyFont="1" applyBorder="1" applyAlignment="1">
      <alignment horizontal="left" vertical="center"/>
    </xf>
    <xf numFmtId="0" fontId="49" fillId="0" borderId="55" xfId="0" applyFont="1" applyBorder="1" applyAlignment="1">
      <alignment horizontal="left" vertical="center"/>
    </xf>
    <xf numFmtId="0" fontId="42" fillId="0" borderId="92" xfId="0" applyFont="1" applyBorder="1" applyAlignment="1">
      <alignment horizontal="center" vertical="center" wrapText="1"/>
    </xf>
    <xf numFmtId="0" fontId="42" fillId="0" borderId="93" xfId="0" applyFont="1" applyBorder="1" applyAlignment="1">
      <alignment horizontal="center" vertical="center"/>
    </xf>
    <xf numFmtId="0" fontId="46" fillId="0" borderId="0" xfId="0" applyFont="1" applyAlignment="1">
      <alignment horizontal="left" vertical="top"/>
    </xf>
    <xf numFmtId="0" fontId="43" fillId="0" borderId="12" xfId="0" applyFont="1" applyBorder="1" applyAlignment="1">
      <alignment horizontal="left" vertical="center" wrapText="1"/>
    </xf>
    <xf numFmtId="0" fontId="43" fillId="0" borderId="36" xfId="0" applyFont="1" applyBorder="1" applyAlignment="1">
      <alignment horizontal="left" vertical="center" wrapText="1"/>
    </xf>
    <xf numFmtId="0" fontId="45" fillId="0" borderId="0" xfId="0" applyFont="1" applyAlignment="1">
      <alignment horizontal="left" vertical="top"/>
    </xf>
    <xf numFmtId="0" fontId="49" fillId="0" borderId="0" xfId="0" applyFont="1" applyAlignment="1">
      <alignment horizontal="left" vertical="center"/>
    </xf>
    <xf numFmtId="0" fontId="49" fillId="0" borderId="69" xfId="0" applyFont="1" applyBorder="1" applyAlignment="1">
      <alignment horizontal="left" vertical="center"/>
    </xf>
    <xf numFmtId="0" fontId="43" fillId="0" borderId="89" xfId="0" applyFont="1" applyBorder="1" applyAlignment="1">
      <alignment horizontal="left" vertical="center" wrapText="1"/>
    </xf>
    <xf numFmtId="0" fontId="43" fillId="0" borderId="90" xfId="0" applyFont="1" applyBorder="1" applyAlignment="1">
      <alignment horizontal="left" vertical="center" wrapText="1"/>
    </xf>
    <xf numFmtId="0" fontId="19" fillId="0" borderId="41" xfId="0" applyFont="1" applyBorder="1" applyAlignment="1">
      <alignment horizontal="left" vertical="center" wrapText="1"/>
    </xf>
    <xf numFmtId="0" fontId="19" fillId="0" borderId="55" xfId="0" applyFont="1" applyBorder="1" applyAlignment="1">
      <alignment horizontal="left" vertical="center" wrapText="1"/>
    </xf>
    <xf numFmtId="0" fontId="42" fillId="0" borderId="84" xfId="0" applyFont="1" applyBorder="1" applyAlignment="1">
      <alignment horizontal="left" vertical="center" wrapText="1"/>
    </xf>
    <xf numFmtId="0" fontId="42" fillId="0" borderId="85" xfId="0" applyFont="1" applyBorder="1" applyAlignment="1">
      <alignment horizontal="left" vertical="center" wrapText="1"/>
    </xf>
    <xf numFmtId="0" fontId="42" fillId="0" borderId="82" xfId="0" applyFont="1" applyBorder="1" applyAlignment="1">
      <alignment horizontal="left" vertical="center" wrapText="1"/>
    </xf>
    <xf numFmtId="0" fontId="42" fillId="0" borderId="20" xfId="0" applyFont="1" applyBorder="1" applyAlignment="1">
      <alignment horizontal="left" vertical="center" wrapText="1"/>
    </xf>
    <xf numFmtId="0" fontId="44" fillId="0" borderId="86" xfId="0" applyFont="1" applyBorder="1" applyAlignment="1">
      <alignment horizontal="center" vertical="center" wrapText="1"/>
    </xf>
    <xf numFmtId="0" fontId="44" fillId="0" borderId="87" xfId="0" applyFont="1" applyBorder="1" applyAlignment="1">
      <alignment horizontal="center" vertical="center" wrapText="1"/>
    </xf>
    <xf numFmtId="0" fontId="44" fillId="0" borderId="88" xfId="0" applyFont="1" applyBorder="1" applyAlignment="1">
      <alignment horizontal="center" vertical="center" wrapText="1"/>
    </xf>
    <xf numFmtId="0" fontId="44" fillId="0" borderId="94" xfId="0" applyFont="1" applyBorder="1" applyAlignment="1">
      <alignment horizontal="center" vertical="center" wrapText="1"/>
    </xf>
    <xf numFmtId="0" fontId="44" fillId="0" borderId="95" xfId="0" applyFont="1" applyBorder="1" applyAlignment="1">
      <alignment horizontal="center" vertical="center" wrapText="1"/>
    </xf>
    <xf numFmtId="0" fontId="44" fillId="0" borderId="96" xfId="0" applyFont="1" applyBorder="1" applyAlignment="1">
      <alignment horizontal="center" vertical="center" wrapText="1"/>
    </xf>
    <xf numFmtId="0" fontId="42" fillId="0" borderId="94" xfId="0" applyFont="1" applyBorder="1" applyAlignment="1">
      <alignment horizontal="center" vertical="center" wrapText="1"/>
    </xf>
    <xf numFmtId="0" fontId="42" fillId="0" borderId="96" xfId="0" applyFont="1" applyBorder="1" applyAlignment="1">
      <alignment horizontal="center" vertical="center" wrapText="1"/>
    </xf>
    <xf numFmtId="0" fontId="42" fillId="0" borderId="95" xfId="0" applyFont="1" applyBorder="1" applyAlignment="1">
      <alignment horizontal="center" vertical="center" wrapText="1"/>
    </xf>
    <xf numFmtId="0" fontId="42" fillId="0" borderId="111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left" vertical="center" wrapText="1"/>
    </xf>
    <xf numFmtId="0" fontId="42" fillId="0" borderId="35" xfId="0" applyFont="1" applyBorder="1" applyAlignment="1">
      <alignment horizontal="left" vertical="center" wrapText="1"/>
    </xf>
    <xf numFmtId="0" fontId="44" fillId="0" borderId="98" xfId="0" applyFont="1" applyBorder="1" applyAlignment="1">
      <alignment horizontal="center" vertical="center" wrapText="1"/>
    </xf>
    <xf numFmtId="0" fontId="44" fillId="0" borderId="97" xfId="0" applyFont="1" applyBorder="1" applyAlignment="1">
      <alignment horizontal="center" vertical="center" wrapText="1"/>
    </xf>
    <xf numFmtId="0" fontId="44" fillId="0" borderId="99" xfId="0" applyFont="1" applyBorder="1" applyAlignment="1">
      <alignment horizontal="center" vertical="center" wrapText="1"/>
    </xf>
    <xf numFmtId="0" fontId="42" fillId="0" borderId="54" xfId="0" applyFont="1" applyBorder="1" applyAlignment="1">
      <alignment horizontal="center" vertical="center" wrapText="1"/>
    </xf>
    <xf numFmtId="0" fontId="42" fillId="0" borderId="53" xfId="0" applyFont="1" applyBorder="1" applyAlignment="1">
      <alignment horizontal="center" vertical="center" wrapText="1"/>
    </xf>
    <xf numFmtId="0" fontId="42" fillId="0" borderId="73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3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Medium7"/>
  <colors>
    <mruColors>
      <color rgb="FF92D7FF"/>
      <color rgb="FF0094FF"/>
      <color rgb="FFBEF1FF"/>
      <color rgb="FFFFC000"/>
      <color rgb="FF0070C0"/>
      <color rgb="FFACD7CA"/>
      <color rgb="FF2683C6"/>
      <color rgb="FF1D6295"/>
      <color rgb="FF4A9B64"/>
      <color rgb="FF75B6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</xdr:rowOff>
    </xdr:from>
    <xdr:to>
      <xdr:col>1</xdr:col>
      <xdr:colOff>1410335</xdr:colOff>
      <xdr:row>2</xdr:row>
      <xdr:rowOff>118110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78B649-502B-0046-9081-E7E9F11C893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"/>
          <a:ext cx="1613535" cy="641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</xdr:rowOff>
    </xdr:from>
    <xdr:to>
      <xdr:col>1</xdr:col>
      <xdr:colOff>1410335</xdr:colOff>
      <xdr:row>2</xdr:row>
      <xdr:rowOff>118110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81B0CE-7F1C-4FCE-83A6-A563E0501A2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"/>
          <a:ext cx="1638935" cy="679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</xdr:rowOff>
    </xdr:from>
    <xdr:to>
      <xdr:col>1</xdr:col>
      <xdr:colOff>1410335</xdr:colOff>
      <xdr:row>2</xdr:row>
      <xdr:rowOff>118110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26A444-4265-4F4C-B884-FB506CB3C13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"/>
          <a:ext cx="1613535" cy="641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</xdr:rowOff>
    </xdr:from>
    <xdr:to>
      <xdr:col>1</xdr:col>
      <xdr:colOff>1410335</xdr:colOff>
      <xdr:row>2</xdr:row>
      <xdr:rowOff>118110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C2681D-113A-604F-B843-B967D074DA2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"/>
          <a:ext cx="1613535" cy="641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</xdr:rowOff>
    </xdr:from>
    <xdr:to>
      <xdr:col>1</xdr:col>
      <xdr:colOff>1410335</xdr:colOff>
      <xdr:row>2</xdr:row>
      <xdr:rowOff>118110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341F5C-018A-834C-B62E-05CA2A906D7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"/>
          <a:ext cx="1613535" cy="6413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</xdr:rowOff>
    </xdr:from>
    <xdr:to>
      <xdr:col>1</xdr:col>
      <xdr:colOff>1410335</xdr:colOff>
      <xdr:row>2</xdr:row>
      <xdr:rowOff>118110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A9A244-BA5B-DC4E-9772-EF6D24FED1D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"/>
          <a:ext cx="1613535" cy="6413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</xdr:rowOff>
    </xdr:from>
    <xdr:to>
      <xdr:col>1</xdr:col>
      <xdr:colOff>1410335</xdr:colOff>
      <xdr:row>2</xdr:row>
      <xdr:rowOff>118110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0EC8D8-8230-4FD5-91BC-2337610442B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"/>
          <a:ext cx="1638935" cy="679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24A05-6974-B449-AEAD-8CC5EC115C99}">
  <sheetPr>
    <pageSetUpPr fitToPage="1"/>
  </sheetPr>
  <dimension ref="A1:N34"/>
  <sheetViews>
    <sheetView tabSelected="1" zoomScaleNormal="100" workbookViewId="0">
      <selection activeCell="I34" sqref="I34"/>
    </sheetView>
  </sheetViews>
  <sheetFormatPr defaultColWidth="10.69140625" defaultRowHeight="20"/>
  <cols>
    <col min="1" max="1" width="2.69140625" style="11" customWidth="1"/>
    <col min="2" max="2" width="26.07421875" style="11" customWidth="1"/>
    <col min="3" max="3" width="5.4609375" style="11" customWidth="1"/>
    <col min="4" max="5" width="8.3046875" style="11" customWidth="1"/>
    <col min="6" max="7" width="7.07421875" style="11" customWidth="1"/>
    <col min="8" max="8" width="9.07421875" style="11" customWidth="1"/>
    <col min="9" max="11" width="8.3046875" style="11" customWidth="1"/>
    <col min="12" max="16384" width="10.69140625" style="11"/>
  </cols>
  <sheetData>
    <row r="1" spans="1:14" s="2" customFormat="1" ht="28.75" customHeight="1">
      <c r="A1" s="209"/>
      <c r="B1" s="209"/>
      <c r="C1" s="210" t="s">
        <v>190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1"/>
    </row>
    <row r="2" spans="1:14" s="2" customFormat="1" ht="16.5">
      <c r="A2" s="209"/>
      <c r="B2" s="209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1"/>
    </row>
    <row r="3" spans="1:14" s="2" customFormat="1" ht="16.5">
      <c r="A3" s="209"/>
      <c r="B3" s="209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1"/>
    </row>
    <row r="4" spans="1:14" s="2" customFormat="1" ht="2.15" customHeight="1">
      <c r="A4" s="209"/>
      <c r="B4" s="209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1"/>
    </row>
    <row r="5" spans="1:14" s="3" customFormat="1" ht="36" customHeight="1">
      <c r="A5" s="3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4"/>
    </row>
    <row r="6" spans="1:14" s="3" customFormat="1" ht="43" customHeight="1">
      <c r="A6" s="206" t="s">
        <v>16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8"/>
      <c r="N6" s="4"/>
    </row>
    <row r="7" spans="1:14" s="3" customFormat="1" ht="18.649999999999999" customHeight="1" thickBot="1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4"/>
    </row>
    <row r="8" spans="1:14" s="6" customFormat="1" ht="18" customHeight="1" thickTop="1">
      <c r="A8" s="214" t="s">
        <v>3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6"/>
      <c r="N8" s="5"/>
    </row>
    <row r="9" spans="1:14" s="16" customFormat="1" ht="18" customHeight="1">
      <c r="A9" s="199" t="s">
        <v>17</v>
      </c>
      <c r="B9" s="198"/>
      <c r="C9" s="200" t="s">
        <v>187</v>
      </c>
      <c r="D9" s="201"/>
      <c r="E9" s="201"/>
      <c r="F9" s="201"/>
      <c r="G9" s="201"/>
      <c r="H9" s="201"/>
      <c r="I9" s="201"/>
      <c r="J9" s="201"/>
      <c r="K9" s="201"/>
      <c r="L9" s="201"/>
      <c r="M9" s="202"/>
      <c r="N9" s="15"/>
    </row>
    <row r="10" spans="1:14" s="2" customFormat="1" ht="18" customHeight="1">
      <c r="A10" s="199" t="s">
        <v>9</v>
      </c>
      <c r="B10" s="198"/>
      <c r="C10" s="203"/>
      <c r="D10" s="204"/>
      <c r="E10" s="204"/>
      <c r="F10" s="204"/>
      <c r="G10" s="204"/>
      <c r="H10" s="204"/>
      <c r="I10" s="204"/>
      <c r="J10" s="204"/>
      <c r="K10" s="204"/>
      <c r="L10" s="204"/>
      <c r="M10" s="205"/>
      <c r="N10" s="1"/>
    </row>
    <row r="11" spans="1:14" s="2" customFormat="1" ht="18" customHeight="1">
      <c r="A11" s="64" t="s">
        <v>102</v>
      </c>
      <c r="B11" s="63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6"/>
      <c r="N11" s="1"/>
    </row>
    <row r="12" spans="1:14" s="2" customFormat="1" ht="18" customHeight="1">
      <c r="A12" s="220" t="s">
        <v>114</v>
      </c>
      <c r="B12" s="221"/>
      <c r="C12" s="222"/>
      <c r="D12" s="223"/>
      <c r="E12" s="223"/>
      <c r="F12" s="223"/>
      <c r="G12" s="223"/>
      <c r="H12" s="223"/>
      <c r="I12" s="223"/>
      <c r="J12" s="223"/>
      <c r="K12" s="223"/>
      <c r="L12" s="223"/>
      <c r="M12" s="224"/>
      <c r="N12" s="1"/>
    </row>
    <row r="13" spans="1:14" s="2" customFormat="1" ht="18" customHeight="1">
      <c r="A13" s="195" t="s">
        <v>113</v>
      </c>
      <c r="B13" s="196"/>
      <c r="C13" s="217"/>
      <c r="D13" s="218"/>
      <c r="E13" s="218"/>
      <c r="F13" s="218"/>
      <c r="G13" s="218"/>
      <c r="H13" s="218"/>
      <c r="I13" s="218"/>
      <c r="J13" s="218"/>
      <c r="K13" s="218"/>
      <c r="L13" s="218"/>
      <c r="M13" s="219"/>
      <c r="N13" s="1"/>
    </row>
    <row r="14" spans="1:14" s="2" customFormat="1" ht="18" customHeight="1">
      <c r="A14" s="199" t="s">
        <v>7</v>
      </c>
      <c r="B14" s="198"/>
      <c r="C14" s="236"/>
      <c r="D14" s="237"/>
      <c r="E14" s="237"/>
      <c r="F14" s="237"/>
      <c r="G14" s="237"/>
      <c r="H14" s="237"/>
      <c r="I14" s="234" t="s">
        <v>103</v>
      </c>
      <c r="J14" s="235"/>
      <c r="K14" s="238"/>
      <c r="L14" s="238"/>
      <c r="M14" s="239"/>
      <c r="N14" s="1"/>
    </row>
    <row r="15" spans="1:14" s="2" customFormat="1" ht="18" customHeight="1">
      <c r="A15" s="197" t="s">
        <v>8</v>
      </c>
      <c r="B15" s="198"/>
      <c r="C15" s="240"/>
      <c r="D15" s="241"/>
      <c r="E15" s="241"/>
      <c r="F15" s="241"/>
      <c r="G15" s="241"/>
      <c r="H15" s="241"/>
      <c r="I15" s="241"/>
      <c r="J15" s="241"/>
      <c r="K15" s="241"/>
      <c r="L15" s="241"/>
      <c r="M15" s="242"/>
      <c r="N15" s="1"/>
    </row>
    <row r="16" spans="1:14" s="2" customFormat="1" ht="18" customHeight="1">
      <c r="A16" s="225" t="s">
        <v>119</v>
      </c>
      <c r="B16" s="226"/>
      <c r="C16" s="227"/>
      <c r="D16" s="228"/>
      <c r="E16" s="228"/>
      <c r="F16" s="228"/>
      <c r="G16" s="228"/>
      <c r="H16" s="228"/>
      <c r="I16" s="228"/>
      <c r="J16" s="228"/>
      <c r="K16" s="228"/>
      <c r="L16" s="228"/>
      <c r="M16" s="229"/>
      <c r="N16" s="1"/>
    </row>
    <row r="17" spans="1:14" s="2" customFormat="1" ht="18" customHeight="1">
      <c r="A17" s="232" t="s">
        <v>118</v>
      </c>
      <c r="B17" s="243"/>
      <c r="C17" s="217"/>
      <c r="D17" s="218"/>
      <c r="E17" s="218"/>
      <c r="F17" s="218"/>
      <c r="G17" s="218"/>
      <c r="H17" s="218"/>
      <c r="I17" s="218"/>
      <c r="J17" s="218"/>
      <c r="K17" s="218"/>
      <c r="L17" s="218"/>
      <c r="M17" s="219"/>
      <c r="N17" s="1"/>
    </row>
    <row r="18" spans="1:14" s="2" customFormat="1" ht="18" customHeight="1">
      <c r="A18" s="230" t="s">
        <v>120</v>
      </c>
      <c r="B18" s="231"/>
      <c r="C18" s="227"/>
      <c r="D18" s="228"/>
      <c r="E18" s="228"/>
      <c r="F18" s="228"/>
      <c r="G18" s="228"/>
      <c r="H18" s="228"/>
      <c r="I18" s="228"/>
      <c r="J18" s="228"/>
      <c r="K18" s="228"/>
      <c r="L18" s="228"/>
      <c r="M18" s="229"/>
      <c r="N18" s="1"/>
    </row>
    <row r="19" spans="1:14" s="2" customFormat="1" ht="18" customHeight="1">
      <c r="A19" s="232"/>
      <c r="B19" s="233"/>
      <c r="C19" s="217" t="s">
        <v>115</v>
      </c>
      <c r="D19" s="218"/>
      <c r="E19" s="218"/>
      <c r="F19" s="218"/>
      <c r="G19" s="218"/>
      <c r="H19" s="218"/>
      <c r="I19" s="218"/>
      <c r="J19" s="218"/>
      <c r="K19" s="218"/>
      <c r="L19" s="218"/>
      <c r="M19" s="219"/>
      <c r="N19" s="1"/>
    </row>
    <row r="20" spans="1:14" s="2" customFormat="1" ht="18" customHeight="1">
      <c r="A20" s="230" t="s">
        <v>117</v>
      </c>
      <c r="B20" s="231"/>
      <c r="C20" s="227"/>
      <c r="D20" s="228"/>
      <c r="E20" s="228"/>
      <c r="F20" s="228"/>
      <c r="G20" s="228"/>
      <c r="H20" s="228"/>
      <c r="I20" s="228"/>
      <c r="J20" s="228"/>
      <c r="K20" s="228"/>
      <c r="L20" s="228"/>
      <c r="M20" s="229"/>
      <c r="N20" s="1"/>
    </row>
    <row r="21" spans="1:14" s="2" customFormat="1" ht="18" customHeight="1">
      <c r="A21" s="232"/>
      <c r="B21" s="233"/>
      <c r="C21" s="247" t="s">
        <v>116</v>
      </c>
      <c r="D21" s="248"/>
      <c r="E21" s="248"/>
      <c r="F21" s="248"/>
      <c r="G21" s="248"/>
      <c r="H21" s="248"/>
      <c r="I21" s="248"/>
      <c r="J21" s="248"/>
      <c r="K21" s="248"/>
      <c r="L21" s="248"/>
      <c r="M21" s="249"/>
      <c r="N21" s="1"/>
    </row>
    <row r="22" spans="1:14" s="2" customFormat="1" ht="18" customHeight="1">
      <c r="A22" s="197" t="s">
        <v>7</v>
      </c>
      <c r="B22" s="198"/>
      <c r="C22" s="234"/>
      <c r="D22" s="238"/>
      <c r="E22" s="238"/>
      <c r="F22" s="238"/>
      <c r="G22" s="238"/>
      <c r="H22" s="238"/>
      <c r="I22" s="234" t="s">
        <v>103</v>
      </c>
      <c r="J22" s="235"/>
      <c r="K22" s="238"/>
      <c r="L22" s="238"/>
      <c r="M22" s="239"/>
      <c r="N22" s="1"/>
    </row>
    <row r="23" spans="1:14" s="2" customFormat="1" ht="18" customHeight="1">
      <c r="A23" s="197" t="s">
        <v>8</v>
      </c>
      <c r="B23" s="198"/>
      <c r="C23" s="203"/>
      <c r="D23" s="245"/>
      <c r="E23" s="245"/>
      <c r="F23" s="245"/>
      <c r="G23" s="245"/>
      <c r="H23" s="245"/>
      <c r="I23" s="245"/>
      <c r="J23" s="245"/>
      <c r="K23" s="245"/>
      <c r="L23" s="245"/>
      <c r="M23" s="246"/>
      <c r="N23" s="1"/>
    </row>
    <row r="24" spans="1:14" s="2" customFormat="1" ht="36" customHeight="1">
      <c r="A24" s="252" t="s">
        <v>186</v>
      </c>
      <c r="B24" s="253"/>
      <c r="C24" s="254" t="s">
        <v>188</v>
      </c>
      <c r="D24" s="255"/>
      <c r="E24" s="255"/>
      <c r="F24" s="255"/>
      <c r="G24" s="255"/>
      <c r="H24" s="255"/>
      <c r="I24" s="255"/>
      <c r="J24" s="255"/>
      <c r="K24" s="255"/>
      <c r="L24" s="255"/>
      <c r="M24" s="256"/>
      <c r="N24" s="1"/>
    </row>
    <row r="25" spans="1:14" s="2" customFormat="1" ht="18" customHeight="1" thickBot="1">
      <c r="A25" s="257" t="s">
        <v>10</v>
      </c>
      <c r="B25" s="258"/>
      <c r="C25" s="259"/>
      <c r="D25" s="260"/>
      <c r="E25" s="260"/>
      <c r="F25" s="260"/>
      <c r="G25" s="260"/>
      <c r="H25" s="260"/>
      <c r="I25" s="260"/>
      <c r="J25" s="260"/>
      <c r="K25" s="260"/>
      <c r="L25" s="260"/>
      <c r="M25" s="261"/>
      <c r="N25" s="1"/>
    </row>
    <row r="26" spans="1:14" s="2" customFormat="1" ht="18" customHeight="1" thickTop="1">
      <c r="A26" s="78"/>
      <c r="B26" s="79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1"/>
    </row>
    <row r="27" spans="1:14" s="2" customFormat="1" ht="18" customHeight="1" thickBot="1">
      <c r="A27" s="209"/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1"/>
    </row>
    <row r="28" spans="1:14" s="2" customFormat="1" ht="18" customHeight="1" thickTop="1">
      <c r="A28" s="74" t="s">
        <v>121</v>
      </c>
      <c r="B28" s="21"/>
      <c r="C28" s="21"/>
      <c r="D28" s="21"/>
      <c r="E28" s="22"/>
      <c r="F28" s="23"/>
      <c r="G28" s="134"/>
      <c r="H28" s="12"/>
      <c r="I28" s="269"/>
      <c r="J28" s="269"/>
      <c r="K28" s="269"/>
      <c r="L28" s="269"/>
      <c r="M28" s="269"/>
      <c r="N28" s="1"/>
    </row>
    <row r="29" spans="1:14" s="2" customFormat="1" ht="18" customHeight="1">
      <c r="A29" s="250"/>
      <c r="B29" s="251"/>
      <c r="C29" s="262" t="s">
        <v>15</v>
      </c>
      <c r="D29" s="263"/>
      <c r="E29" s="264" t="s">
        <v>69</v>
      </c>
      <c r="F29" s="265"/>
      <c r="G29" s="135"/>
      <c r="H29" s="12"/>
      <c r="I29" s="269"/>
      <c r="J29" s="269"/>
      <c r="K29" s="269"/>
      <c r="L29" s="269"/>
      <c r="M29" s="269"/>
      <c r="N29" s="1"/>
    </row>
    <row r="30" spans="1:14" s="2" customFormat="1" ht="18" customHeight="1">
      <c r="A30" s="35">
        <v>1</v>
      </c>
      <c r="B30" s="14" t="s">
        <v>11</v>
      </c>
      <c r="C30" s="266">
        <v>24</v>
      </c>
      <c r="D30" s="234"/>
      <c r="E30" s="270" t="str">
        <f>IF(様式3!M39="","",IF(様式3!M39&lt;&gt;"",様式3!M39))</f>
        <v/>
      </c>
      <c r="F30" s="271"/>
      <c r="G30" s="66" t="str">
        <f>IF(E30="","",IF(AND(E30&gt;=1,E30&lt;=23),"NG",IF(E30&gt;=24,"OK")))</f>
        <v/>
      </c>
      <c r="H30" s="66"/>
      <c r="I30" s="269"/>
      <c r="J30" s="269"/>
      <c r="K30" s="269"/>
      <c r="L30" s="269"/>
      <c r="M30" s="269"/>
      <c r="N30" s="1"/>
    </row>
    <row r="31" spans="1:14" s="2" customFormat="1" ht="18" customHeight="1">
      <c r="A31" s="36">
        <v>2</v>
      </c>
      <c r="B31" s="14" t="s">
        <v>12</v>
      </c>
      <c r="C31" s="266">
        <v>30</v>
      </c>
      <c r="D31" s="234"/>
      <c r="E31" s="270" t="str">
        <f>IF(様式4!M116="","",IF(様式4!M116&lt;&gt;"",様式4!M116))</f>
        <v/>
      </c>
      <c r="F31" s="271"/>
      <c r="G31" s="66" t="str">
        <f>IF(E31="","",IF(AND(E31&gt;=1,E31&lt;=29),"NG",IF(E31&gt;=30,"OK")))</f>
        <v/>
      </c>
      <c r="H31" s="66"/>
      <c r="I31" s="269"/>
      <c r="J31" s="269"/>
      <c r="K31" s="269"/>
      <c r="L31" s="269"/>
      <c r="M31" s="269"/>
      <c r="N31" s="1"/>
    </row>
    <row r="32" spans="1:14" s="2" customFormat="1" ht="18" customHeight="1">
      <c r="A32" s="36">
        <v>3</v>
      </c>
      <c r="B32" s="14" t="s">
        <v>13</v>
      </c>
      <c r="C32" s="266">
        <v>2.4</v>
      </c>
      <c r="D32" s="234"/>
      <c r="E32" s="272" t="str">
        <f>IF(様式5!L25="","",IF(様式5!L25&lt;&gt;"",様式5!L25))</f>
        <v/>
      </c>
      <c r="F32" s="273"/>
      <c r="G32" s="178" t="str">
        <f>IF(AND(様式5!L25="",様式5!M25=""),"",IF(OR(様式5!L25&lt;=2.3,様式5!M25&lt;=1.5),"NG",IF(AND(様式5!L25&gt;=2.4,様式5!M25&gt;=1.6),"OK")))</f>
        <v/>
      </c>
      <c r="H32" s="130"/>
      <c r="I32" s="269"/>
      <c r="J32" s="269"/>
      <c r="K32" s="269"/>
      <c r="L32" s="269"/>
      <c r="M32" s="269"/>
      <c r="N32" s="1"/>
    </row>
    <row r="33" spans="1:14" s="2" customFormat="1" ht="18" customHeight="1" thickBot="1">
      <c r="A33" s="83">
        <v>4</v>
      </c>
      <c r="B33" s="84" t="s">
        <v>14</v>
      </c>
      <c r="C33" s="267">
        <v>10</v>
      </c>
      <c r="D33" s="268"/>
      <c r="E33" s="274" t="str">
        <f>IF(様式6!M95="","",IF(様式6!M95&lt;&gt;"",様式6!M95))</f>
        <v/>
      </c>
      <c r="F33" s="275"/>
      <c r="G33" s="66" t="str">
        <f>IF(E33="","",IF(AND(E33&gt;=1,E33&lt;=9),"NG",IF(E33&gt;=10,"OK")))</f>
        <v/>
      </c>
      <c r="H33" s="66"/>
      <c r="I33" s="269"/>
      <c r="J33" s="269"/>
      <c r="K33" s="269"/>
      <c r="L33" s="269"/>
      <c r="M33" s="269"/>
      <c r="N33" s="1"/>
    </row>
    <row r="34" spans="1:14" s="2" customFormat="1" ht="18" customHeight="1" thickTop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"/>
    </row>
  </sheetData>
  <mergeCells count="54">
    <mergeCell ref="C31:D31"/>
    <mergeCell ref="C32:D32"/>
    <mergeCell ref="C33:D33"/>
    <mergeCell ref="I28:M33"/>
    <mergeCell ref="C30:D30"/>
    <mergeCell ref="E30:F30"/>
    <mergeCell ref="E31:F31"/>
    <mergeCell ref="E32:F32"/>
    <mergeCell ref="E33:F33"/>
    <mergeCell ref="A29:B29"/>
    <mergeCell ref="A23:B23"/>
    <mergeCell ref="C23:M23"/>
    <mergeCell ref="A24:B24"/>
    <mergeCell ref="C24:M24"/>
    <mergeCell ref="A25:B25"/>
    <mergeCell ref="C25:M25"/>
    <mergeCell ref="A27:M27"/>
    <mergeCell ref="C29:D29"/>
    <mergeCell ref="E29:F29"/>
    <mergeCell ref="C21:M21"/>
    <mergeCell ref="A22:B22"/>
    <mergeCell ref="I22:J22"/>
    <mergeCell ref="C22:H22"/>
    <mergeCell ref="K22:M22"/>
    <mergeCell ref="A20:B21"/>
    <mergeCell ref="C20:M20"/>
    <mergeCell ref="A8:M8"/>
    <mergeCell ref="C19:M19"/>
    <mergeCell ref="A12:B12"/>
    <mergeCell ref="C12:M12"/>
    <mergeCell ref="A16:B16"/>
    <mergeCell ref="C16:M16"/>
    <mergeCell ref="A18:B19"/>
    <mergeCell ref="C18:M18"/>
    <mergeCell ref="I14:J14"/>
    <mergeCell ref="C14:H14"/>
    <mergeCell ref="K14:M14"/>
    <mergeCell ref="C15:M15"/>
    <mergeCell ref="A17:B17"/>
    <mergeCell ref="C17:M17"/>
    <mergeCell ref="C11:M11"/>
    <mergeCell ref="C13:M13"/>
    <mergeCell ref="A6:M6"/>
    <mergeCell ref="A1:B4"/>
    <mergeCell ref="C1:M4"/>
    <mergeCell ref="B5:M5"/>
    <mergeCell ref="A7:M7"/>
    <mergeCell ref="A13:B13"/>
    <mergeCell ref="A15:B15"/>
    <mergeCell ref="A9:B9"/>
    <mergeCell ref="C9:M9"/>
    <mergeCell ref="A10:B10"/>
    <mergeCell ref="C10:M10"/>
    <mergeCell ref="A14:B14"/>
  </mergeCells>
  <phoneticPr fontId="16"/>
  <conditionalFormatting sqref="G30:H30">
    <cfRule type="expression" dxfId="28" priority="9">
      <formula>OR($E$30&lt;23)</formula>
    </cfRule>
  </conditionalFormatting>
  <conditionalFormatting sqref="G31:H31">
    <cfRule type="expression" dxfId="27" priority="8">
      <formula>OR($E$31&lt;29)</formula>
    </cfRule>
  </conditionalFormatting>
  <conditionalFormatting sqref="G33:H33">
    <cfRule type="expression" dxfId="24" priority="5">
      <formula>OR($E$33&lt;9)</formula>
    </cfRule>
  </conditionalFormatting>
  <conditionalFormatting sqref="N10">
    <cfRule type="expression" dxfId="23" priority="4">
      <formula>OR($C$10="")</formula>
    </cfRule>
  </conditionalFormatting>
  <conditionalFormatting sqref="N11">
    <cfRule type="expression" dxfId="22" priority="3">
      <formula>OR($C$11="")</formula>
    </cfRule>
  </conditionalFormatting>
  <conditionalFormatting sqref="N12">
    <cfRule type="expression" dxfId="21" priority="2">
      <formula>OR($C$12="")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3" orientation="landscape" horizontalDpi="1200" verticalDpi="1200" copies="25" r:id="rId1"/>
  <headerFooter>
    <oddHeader>&amp;L&amp;"Calibri (Body)</oddHeader>
    <oddFooter>&amp;R&amp;"Calibri (Body),標準"Page &amp;P of &amp;N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08CC140-202B-4627-A08E-72BBACD48929}">
            <xm:f>OR(様式5!L25&lt;=2.3,様式5!M25&lt;=1.5)</xm:f>
            <x14:dxf>
              <font>
                <color rgb="FFFF0000"/>
              </font>
            </x14:dxf>
          </x14:cfRule>
          <xm:sqref>G32</xm:sqref>
        </x14:conditionalFormatting>
        <x14:conditionalFormatting xmlns:xm="http://schemas.microsoft.com/office/excel/2006/main">
          <x14:cfRule type="expression" priority="12" id="{35E0D4E6-E407-4038-A943-0ECF3A26F19D}">
            <xm:f>OR(AND(様式5!#REF!&gt;23,様式5!#REF!&gt;15))</xm:f>
            <x14:dxf>
              <font>
                <color theme="1"/>
              </font>
            </x14:dxf>
          </x14:cfRule>
          <x14:cfRule type="expression" priority="13" id="{D0819695-A749-4B7F-B17F-0ACF69D8BEB8}">
            <xm:f>OR(AND(様式5!#REF!&gt;24,様式5!#REF!&gt;16))</xm:f>
            <x14:dxf>
              <font>
                <color theme="1"/>
              </font>
            </x14:dxf>
          </x14:cfRule>
          <xm:sqref>G32:H32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55DCD-EFEC-45AA-942A-980ED1A182B5}">
  <dimension ref="A1:N46"/>
  <sheetViews>
    <sheetView zoomScaleNormal="100" zoomScalePageLayoutView="125" workbookViewId="0">
      <selection activeCell="G38" sqref="G38"/>
    </sheetView>
  </sheetViews>
  <sheetFormatPr defaultColWidth="10.69140625" defaultRowHeight="20"/>
  <cols>
    <col min="1" max="1" width="2.69140625" style="11" customWidth="1"/>
    <col min="2" max="2" width="26.07421875" style="11" customWidth="1"/>
    <col min="3" max="3" width="5.4609375" style="11" customWidth="1"/>
    <col min="4" max="5" width="8.3046875" style="11" customWidth="1"/>
    <col min="6" max="7" width="7.07421875" style="11" customWidth="1"/>
    <col min="8" max="8" width="9.07421875" style="11" customWidth="1"/>
    <col min="9" max="9" width="8.84375" style="11" customWidth="1"/>
    <col min="10" max="11" width="8.3046875" style="11" customWidth="1"/>
    <col min="12" max="16384" width="10.69140625" style="11"/>
  </cols>
  <sheetData>
    <row r="1" spans="1:14" s="2" customFormat="1" ht="28.75" customHeight="1">
      <c r="A1" s="209"/>
      <c r="B1" s="209"/>
      <c r="C1" s="335" t="s">
        <v>96</v>
      </c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1"/>
    </row>
    <row r="2" spans="1:14" s="2" customFormat="1" ht="16.5">
      <c r="A2" s="209"/>
      <c r="B2" s="209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1"/>
    </row>
    <row r="3" spans="1:14" s="2" customFormat="1" ht="16.5">
      <c r="A3" s="209"/>
      <c r="B3" s="209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1"/>
    </row>
    <row r="4" spans="1:14" s="2" customFormat="1" ht="2.15" customHeight="1">
      <c r="A4" s="209"/>
      <c r="B4" s="209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1"/>
    </row>
    <row r="5" spans="1:14" s="3" customFormat="1" ht="18" customHeight="1">
      <c r="A5" s="337"/>
      <c r="B5" s="337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4"/>
    </row>
    <row r="6" spans="1:14" s="3" customFormat="1" ht="18" customHeight="1">
      <c r="A6" s="339" t="s">
        <v>174</v>
      </c>
      <c r="B6" s="340"/>
      <c r="C6" s="338" t="str">
        <f>IF(様式1!C10&lt;&gt;"",様式1!C10,IF(様式1!C10="",""))</f>
        <v/>
      </c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4"/>
    </row>
    <row r="7" spans="1:14" s="9" customFormat="1" ht="18" customHeight="1">
      <c r="A7" s="37"/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10"/>
    </row>
    <row r="8" spans="1:14" s="9" customFormat="1" ht="18" customHeight="1">
      <c r="A8" s="320"/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10"/>
    </row>
    <row r="9" spans="1:14" s="9" customFormat="1" ht="18" customHeight="1">
      <c r="A9" s="321" t="s">
        <v>131</v>
      </c>
      <c r="B9" s="322"/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3"/>
    </row>
    <row r="10" spans="1:14" s="9" customFormat="1" ht="18" customHeight="1" thickBot="1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10"/>
    </row>
    <row r="11" spans="1:14" ht="36" customHeight="1" thickTop="1" thickBot="1">
      <c r="A11" s="306" t="s">
        <v>97</v>
      </c>
      <c r="B11" s="307"/>
      <c r="C11" s="289"/>
      <c r="D11" s="290"/>
      <c r="E11" s="290"/>
      <c r="F11" s="290"/>
      <c r="G11" s="349"/>
      <c r="H11" s="347" t="s">
        <v>98</v>
      </c>
      <c r="I11" s="348"/>
      <c r="J11" s="350"/>
      <c r="K11" s="351"/>
      <c r="L11" s="351"/>
      <c r="M11" s="352"/>
      <c r="N11" s="28"/>
    </row>
    <row r="12" spans="1:14" ht="36" customHeight="1" thickBot="1">
      <c r="A12" s="324" t="s">
        <v>99</v>
      </c>
      <c r="B12" s="325"/>
      <c r="C12" s="283"/>
      <c r="D12" s="284"/>
      <c r="E12" s="284"/>
      <c r="F12" s="284"/>
      <c r="G12" s="285"/>
      <c r="H12" s="325" t="s">
        <v>100</v>
      </c>
      <c r="I12" s="325"/>
      <c r="J12" s="326"/>
      <c r="K12" s="327"/>
      <c r="L12" s="327"/>
      <c r="M12" s="328"/>
      <c r="N12" s="28"/>
    </row>
    <row r="13" spans="1:14" ht="36" customHeight="1" thickBot="1">
      <c r="A13" s="329" t="s">
        <v>150</v>
      </c>
      <c r="B13" s="330"/>
      <c r="C13" s="331"/>
      <c r="D13" s="331"/>
      <c r="E13" s="331"/>
      <c r="F13" s="331"/>
      <c r="G13" s="331"/>
      <c r="H13" s="330" t="s">
        <v>101</v>
      </c>
      <c r="I13" s="330"/>
      <c r="J13" s="332" t="s">
        <v>194</v>
      </c>
      <c r="K13" s="333"/>
      <c r="L13" s="333"/>
      <c r="M13" s="334"/>
      <c r="N13" s="28"/>
    </row>
    <row r="14" spans="1:14" ht="36" customHeight="1" thickBot="1">
      <c r="A14" s="278" t="s">
        <v>122</v>
      </c>
      <c r="B14" s="292"/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3"/>
      <c r="N14" s="28"/>
    </row>
    <row r="15" spans="1:14" ht="18" customHeight="1">
      <c r="A15" s="294"/>
      <c r="B15" s="295"/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6"/>
      <c r="N15" s="28"/>
    </row>
    <row r="16" spans="1:14" ht="18" customHeight="1">
      <c r="A16" s="297"/>
      <c r="B16" s="298"/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9"/>
      <c r="N16" s="28"/>
    </row>
    <row r="17" spans="1:14" ht="18" customHeight="1">
      <c r="A17" s="297"/>
      <c r="B17" s="298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9"/>
      <c r="N17" s="28"/>
    </row>
    <row r="18" spans="1:14" ht="18" customHeight="1">
      <c r="A18" s="297"/>
      <c r="B18" s="298"/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299"/>
      <c r="N18" s="28"/>
    </row>
    <row r="19" spans="1:14" ht="18" customHeight="1">
      <c r="A19" s="297"/>
      <c r="B19" s="298"/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299"/>
      <c r="N19" s="28"/>
    </row>
    <row r="20" spans="1:14" ht="18" customHeight="1">
      <c r="A20" s="297"/>
      <c r="B20" s="298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9"/>
      <c r="N20" s="28"/>
    </row>
    <row r="21" spans="1:14" ht="18" customHeight="1">
      <c r="A21" s="297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9"/>
      <c r="N21" s="28"/>
    </row>
    <row r="22" spans="1:14" ht="18" customHeight="1">
      <c r="A22" s="297"/>
      <c r="B22" s="298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9"/>
      <c r="N22" s="28"/>
    </row>
    <row r="23" spans="1:14" ht="18" customHeight="1">
      <c r="A23" s="297"/>
      <c r="B23" s="298"/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9"/>
      <c r="N23" s="28"/>
    </row>
    <row r="24" spans="1:14" ht="18" customHeight="1">
      <c r="A24" s="297"/>
      <c r="B24" s="298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9"/>
      <c r="N24" s="28"/>
    </row>
    <row r="25" spans="1:14" ht="18" customHeight="1" thickBot="1">
      <c r="A25" s="300"/>
      <c r="B25" s="301"/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2"/>
      <c r="N25" s="149" t="str">
        <f>IF(AND(C11="",J11="",C12="",J12="",C13="",A15=""),"",IF(OR(C11="",J11="",C12="",J12="",C13="",A15=""),"NG",IF(AND(C11&lt;&gt;"",J11&lt;&gt;"",C12&lt;&gt;"",J12&lt;&gt;"",C13&lt;&gt;"",A15&lt;&gt;""),"OK")))</f>
        <v/>
      </c>
    </row>
    <row r="26" spans="1:14" ht="36" customHeight="1" thickTop="1">
      <c r="A26" s="303" t="s">
        <v>172</v>
      </c>
      <c r="B26" s="304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5"/>
    </row>
    <row r="27" spans="1:14" ht="18" customHeight="1" thickBot="1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28"/>
    </row>
    <row r="28" spans="1:14" ht="36" customHeight="1" thickTop="1" thickBot="1">
      <c r="A28" s="341" t="s">
        <v>152</v>
      </c>
      <c r="B28" s="342"/>
      <c r="C28" s="343"/>
      <c r="D28" s="344"/>
      <c r="E28" s="344"/>
      <c r="F28" s="344"/>
      <c r="G28" s="344"/>
      <c r="H28" s="345"/>
      <c r="I28" s="353" t="s">
        <v>193</v>
      </c>
      <c r="J28" s="354"/>
      <c r="K28" s="354"/>
      <c r="L28" s="354"/>
      <c r="M28" s="354"/>
      <c r="N28" s="28"/>
    </row>
    <row r="29" spans="1:14" ht="18" customHeight="1" thickTop="1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28"/>
    </row>
    <row r="30" spans="1:14" ht="36" customHeight="1">
      <c r="A30" s="148" t="s">
        <v>4</v>
      </c>
      <c r="B30" s="313" t="s">
        <v>185</v>
      </c>
      <c r="C30" s="313"/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28"/>
    </row>
    <row r="31" spans="1:14" ht="18" customHeight="1">
      <c r="A31" s="103" t="s">
        <v>4</v>
      </c>
      <c r="B31" s="313" t="s">
        <v>173</v>
      </c>
      <c r="C31" s="313"/>
      <c r="D31" s="313"/>
      <c r="E31" s="313"/>
      <c r="F31" s="313"/>
      <c r="G31" s="313"/>
      <c r="H31" s="313"/>
      <c r="I31" s="313"/>
      <c r="J31" s="313"/>
      <c r="K31" s="313"/>
      <c r="L31" s="313"/>
      <c r="M31" s="313"/>
      <c r="N31" s="28"/>
    </row>
    <row r="32" spans="1:14" ht="18" customHeight="1">
      <c r="A32" s="100" t="s">
        <v>4</v>
      </c>
      <c r="B32" s="308" t="s">
        <v>195</v>
      </c>
      <c r="C32" s="308"/>
      <c r="D32" s="308"/>
      <c r="E32" s="308"/>
      <c r="F32" s="308"/>
      <c r="G32" s="308"/>
      <c r="H32" s="308"/>
      <c r="I32" s="308"/>
      <c r="J32" s="308"/>
      <c r="K32" s="308"/>
      <c r="L32" s="308"/>
      <c r="M32" s="308"/>
      <c r="N32" s="28"/>
    </row>
    <row r="33" spans="1:14" ht="18" customHeight="1" thickBot="1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28"/>
    </row>
    <row r="34" spans="1:14" ht="36" customHeight="1" thickTop="1" thickBot="1">
      <c r="A34" s="306" t="s">
        <v>46</v>
      </c>
      <c r="B34" s="307"/>
      <c r="C34" s="310"/>
      <c r="D34" s="311"/>
      <c r="E34" s="311"/>
      <c r="F34" s="311"/>
      <c r="G34" s="311"/>
      <c r="H34" s="312"/>
      <c r="I34" s="309" t="s">
        <v>47</v>
      </c>
      <c r="J34" s="307"/>
      <c r="K34" s="289"/>
      <c r="L34" s="290"/>
      <c r="M34" s="291"/>
      <c r="N34" s="28"/>
    </row>
    <row r="35" spans="1:14" customFormat="1" ht="36" customHeight="1" thickBot="1">
      <c r="A35" s="278" t="s">
        <v>46</v>
      </c>
      <c r="B35" s="279"/>
      <c r="C35" s="283"/>
      <c r="D35" s="284"/>
      <c r="E35" s="284"/>
      <c r="F35" s="284"/>
      <c r="G35" s="284"/>
      <c r="H35" s="285"/>
      <c r="I35" s="280" t="s">
        <v>47</v>
      </c>
      <c r="J35" s="279"/>
      <c r="K35" s="314"/>
      <c r="L35" s="315"/>
      <c r="M35" s="316"/>
    </row>
    <row r="36" spans="1:14" customFormat="1" ht="36" customHeight="1" thickBot="1">
      <c r="A36" s="276" t="s">
        <v>46</v>
      </c>
      <c r="B36" s="277"/>
      <c r="C36" s="286"/>
      <c r="D36" s="287"/>
      <c r="E36" s="287"/>
      <c r="F36" s="287"/>
      <c r="G36" s="287"/>
      <c r="H36" s="288"/>
      <c r="I36" s="281" t="s">
        <v>47</v>
      </c>
      <c r="J36" s="282"/>
      <c r="K36" s="317"/>
      <c r="L36" s="318"/>
      <c r="M36" s="319"/>
      <c r="N36" s="17" t="str">
        <f>IF(AND(C28="",C34="",K34="",C35="",K35="",C36="",K36=""),"",IF(OR(C28="",C34="",K34="",C35="",K35="",C36="",K36=""),"NG",IF(AND(C28&lt;&gt;"",C34&lt;&gt;"",K34&lt;&gt;"",C35&lt;&gt;"",K35&lt;&gt;"",C36&lt;&gt;"",K36&lt;&gt;""),"OK")))</f>
        <v/>
      </c>
    </row>
    <row r="37" spans="1:14" customFormat="1" ht="18" customHeight="1" thickTop="1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3"/>
      <c r="L37" s="54"/>
      <c r="M37" s="55"/>
    </row>
    <row r="38" spans="1:14" customForma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3"/>
      <c r="M38" s="13"/>
    </row>
    <row r="39" spans="1:14" customForma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3"/>
      <c r="M39" s="13"/>
    </row>
    <row r="40" spans="1:14" customForma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3"/>
      <c r="M40" s="13"/>
    </row>
    <row r="41" spans="1:14" customForma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3"/>
      <c r="M41" s="13"/>
    </row>
    <row r="42" spans="1:14" customForma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3"/>
      <c r="M42" s="13"/>
    </row>
    <row r="43" spans="1:14" customForma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3"/>
      <c r="M43" s="13"/>
    </row>
    <row r="44" spans="1:14" customForma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3"/>
      <c r="M44" s="13"/>
    </row>
    <row r="45" spans="1:14" customForma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3"/>
      <c r="M45" s="13"/>
    </row>
    <row r="46" spans="1:14" customForma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3"/>
      <c r="M46" s="13"/>
    </row>
  </sheetData>
  <mergeCells count="52">
    <mergeCell ref="A28:B28"/>
    <mergeCell ref="C28:H28"/>
    <mergeCell ref="B7:M7"/>
    <mergeCell ref="H11:I11"/>
    <mergeCell ref="C11:G11"/>
    <mergeCell ref="J11:M11"/>
    <mergeCell ref="A21:M21"/>
    <mergeCell ref="I28:M28"/>
    <mergeCell ref="A1:B4"/>
    <mergeCell ref="C1:M4"/>
    <mergeCell ref="A5:B5"/>
    <mergeCell ref="C5:M5"/>
    <mergeCell ref="C6:M6"/>
    <mergeCell ref="A6:B6"/>
    <mergeCell ref="K35:M35"/>
    <mergeCell ref="K36:M36"/>
    <mergeCell ref="A8:M8"/>
    <mergeCell ref="A9:M9"/>
    <mergeCell ref="A11:B11"/>
    <mergeCell ref="A16:M16"/>
    <mergeCell ref="A17:M17"/>
    <mergeCell ref="A18:M18"/>
    <mergeCell ref="A12:B12"/>
    <mergeCell ref="C12:G12"/>
    <mergeCell ref="H12:I12"/>
    <mergeCell ref="J12:M12"/>
    <mergeCell ref="A13:B13"/>
    <mergeCell ref="C13:G13"/>
    <mergeCell ref="H13:I13"/>
    <mergeCell ref="J13:M13"/>
    <mergeCell ref="K34:M34"/>
    <mergeCell ref="A14:M14"/>
    <mergeCell ref="A15:M15"/>
    <mergeCell ref="A19:M19"/>
    <mergeCell ref="A20:M20"/>
    <mergeCell ref="A22:M22"/>
    <mergeCell ref="A23:M23"/>
    <mergeCell ref="A24:M24"/>
    <mergeCell ref="A25:M25"/>
    <mergeCell ref="A26:M26"/>
    <mergeCell ref="A34:B34"/>
    <mergeCell ref="B32:M32"/>
    <mergeCell ref="I34:J34"/>
    <mergeCell ref="C34:H34"/>
    <mergeCell ref="B30:M30"/>
    <mergeCell ref="B31:M31"/>
    <mergeCell ref="A36:B36"/>
    <mergeCell ref="A35:B35"/>
    <mergeCell ref="I35:J35"/>
    <mergeCell ref="I36:J36"/>
    <mergeCell ref="C35:H35"/>
    <mergeCell ref="C36:H36"/>
  </mergeCells>
  <phoneticPr fontId="16"/>
  <conditionalFormatting sqref="N25">
    <cfRule type="expression" dxfId="20" priority="2">
      <formula>OR(OR(C11="",J11="",C12="",J12="",C13="",A15=""))</formula>
    </cfRule>
  </conditionalFormatting>
  <conditionalFormatting sqref="N36">
    <cfRule type="expression" dxfId="19" priority="1">
      <formula>OR(OR(C28="",C34="",K34="",C35="",K35="",C36="",K36=""))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1" orientation="landscape" horizontalDpi="1200" verticalDpi="1200" copies="25" r:id="rId1"/>
  <headerFooter>
    <oddHeader>&amp;L&amp;"Calibri (Body)</oddHeader>
    <oddFooter>&amp;R&amp;"Calibri (Body),Regular"
Page &amp;P of &amp;N</oddFooter>
  </headerFooter>
  <rowBreaks count="1" manualBreakCount="1">
    <brk id="25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AD75F-CF88-C940-90B5-B4F17F182F5A}">
  <sheetPr>
    <pageSetUpPr fitToPage="1"/>
  </sheetPr>
  <dimension ref="A1:P40"/>
  <sheetViews>
    <sheetView zoomScale="98" zoomScaleNormal="98" zoomScalePageLayoutView="125" workbookViewId="0">
      <selection activeCell="D35" activeCellId="1" sqref="D30:E32 D35:E38"/>
    </sheetView>
  </sheetViews>
  <sheetFormatPr defaultColWidth="10.69140625" defaultRowHeight="20"/>
  <cols>
    <col min="1" max="1" width="2.69140625" style="11" customWidth="1"/>
    <col min="2" max="2" width="26.07421875" style="11" customWidth="1"/>
    <col min="3" max="3" width="5.4609375" style="11" customWidth="1"/>
    <col min="4" max="5" width="8.3046875" style="11" customWidth="1"/>
    <col min="6" max="7" width="7.07421875" style="11" customWidth="1"/>
    <col min="8" max="8" width="9.07421875" style="11" customWidth="1"/>
    <col min="9" max="11" width="8.3046875" style="11" customWidth="1"/>
    <col min="12" max="13" width="10.69140625" style="11"/>
    <col min="14" max="14" width="10.69140625" style="11" customWidth="1"/>
    <col min="15" max="16384" width="10.69140625" style="11"/>
  </cols>
  <sheetData>
    <row r="1" spans="1:14" s="2" customFormat="1" ht="28.75" customHeight="1">
      <c r="A1" s="209"/>
      <c r="B1" s="209"/>
      <c r="C1" s="335" t="s">
        <v>123</v>
      </c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1"/>
    </row>
    <row r="2" spans="1:14" s="2" customFormat="1" ht="16.5">
      <c r="A2" s="209"/>
      <c r="B2" s="209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1"/>
    </row>
    <row r="3" spans="1:14" s="2" customFormat="1" ht="16.5">
      <c r="A3" s="209"/>
      <c r="B3" s="209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1"/>
    </row>
    <row r="4" spans="1:14" s="2" customFormat="1" ht="2.15" customHeight="1">
      <c r="A4" s="209"/>
      <c r="B4" s="209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1"/>
    </row>
    <row r="5" spans="1:14" s="3" customFormat="1" ht="18" customHeight="1">
      <c r="A5" s="337"/>
      <c r="B5" s="337"/>
      <c r="C5" s="355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4"/>
    </row>
    <row r="6" spans="1:14" s="3" customFormat="1" ht="18" customHeight="1">
      <c r="A6" s="337" t="s">
        <v>175</v>
      </c>
      <c r="B6" s="337"/>
      <c r="C6" s="355" t="str">
        <f>IF(様式1!C10&lt;&gt;"",様式1!C10,IF(様式1!C10="",""))</f>
        <v/>
      </c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4"/>
    </row>
    <row r="7" spans="1:14" s="3" customFormat="1" ht="18" customHeight="1">
      <c r="A7" s="29"/>
      <c r="B7" s="29"/>
      <c r="C7" s="69"/>
      <c r="D7" s="70"/>
      <c r="E7" s="70"/>
      <c r="F7" s="70"/>
      <c r="G7" s="70"/>
      <c r="H7" s="70"/>
      <c r="I7" s="70"/>
      <c r="J7" s="70"/>
      <c r="K7" s="70"/>
      <c r="L7" s="70"/>
      <c r="M7" s="70"/>
      <c r="N7" s="4"/>
    </row>
    <row r="8" spans="1:14" s="3" customFormat="1" ht="18" customHeight="1">
      <c r="A8" s="29"/>
      <c r="B8" s="29"/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4"/>
    </row>
    <row r="9" spans="1:14" s="3" customFormat="1" ht="18" customHeight="1">
      <c r="A9" s="104" t="s">
        <v>1</v>
      </c>
      <c r="B9" s="359" t="s">
        <v>72</v>
      </c>
      <c r="C9" s="359"/>
      <c r="D9" s="359"/>
      <c r="E9" s="359"/>
      <c r="F9" s="359"/>
      <c r="G9" s="359"/>
      <c r="H9" s="359"/>
      <c r="I9" s="359"/>
      <c r="J9" s="359"/>
      <c r="K9" s="359"/>
      <c r="L9" s="359"/>
      <c r="M9" s="359"/>
      <c r="N9" s="4"/>
    </row>
    <row r="10" spans="1:14" s="3" customFormat="1" ht="18" customHeight="1">
      <c r="A10" s="104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4"/>
    </row>
    <row r="11" spans="1:14" s="3" customFormat="1" ht="36" customHeight="1">
      <c r="A11" s="104" t="s">
        <v>1</v>
      </c>
      <c r="B11" s="358" t="s">
        <v>106</v>
      </c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4"/>
    </row>
    <row r="12" spans="1:14" s="3" customFormat="1" ht="18" customHeight="1">
      <c r="A12" s="104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"/>
    </row>
    <row r="13" spans="1:14" s="3" customFormat="1" ht="54" customHeight="1">
      <c r="A13" s="104" t="s">
        <v>1</v>
      </c>
      <c r="B13" s="358" t="s">
        <v>105</v>
      </c>
      <c r="C13" s="359"/>
      <c r="D13" s="359"/>
      <c r="E13" s="359"/>
      <c r="F13" s="359"/>
      <c r="G13" s="359"/>
      <c r="H13" s="359"/>
      <c r="I13" s="359"/>
      <c r="J13" s="359"/>
      <c r="K13" s="359"/>
      <c r="L13" s="359"/>
      <c r="M13" s="359"/>
      <c r="N13" s="4"/>
    </row>
    <row r="14" spans="1:14" s="3" customFormat="1" ht="27" customHeight="1">
      <c r="A14" s="118"/>
      <c r="B14" s="360" t="s">
        <v>125</v>
      </c>
      <c r="C14" s="360"/>
      <c r="D14" s="360"/>
      <c r="E14" s="360"/>
      <c r="F14" s="360"/>
      <c r="G14" s="360"/>
      <c r="H14" s="360"/>
      <c r="I14" s="360"/>
      <c r="J14" s="360"/>
      <c r="K14" s="360"/>
      <c r="L14" s="360"/>
      <c r="M14" s="360"/>
      <c r="N14" s="4"/>
    </row>
    <row r="15" spans="1:14" s="3" customFormat="1" ht="27" customHeight="1">
      <c r="A15" s="118"/>
      <c r="B15" s="356" t="s">
        <v>124</v>
      </c>
      <c r="C15" s="357"/>
      <c r="D15" s="357"/>
      <c r="E15" s="357"/>
      <c r="F15" s="357"/>
      <c r="G15" s="357"/>
      <c r="H15" s="357"/>
      <c r="I15" s="357"/>
      <c r="J15" s="357"/>
      <c r="K15" s="357"/>
      <c r="L15" s="357"/>
      <c r="M15" s="357"/>
      <c r="N15" s="4"/>
    </row>
    <row r="16" spans="1:14" s="3" customFormat="1" ht="18" customHeight="1">
      <c r="A16" s="104"/>
      <c r="B16" s="131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4"/>
    </row>
    <row r="17" spans="1:16" s="3" customFormat="1" ht="18" customHeight="1">
      <c r="A17" s="104" t="s">
        <v>4</v>
      </c>
      <c r="B17" s="376" t="s">
        <v>126</v>
      </c>
      <c r="C17" s="308"/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4"/>
    </row>
    <row r="18" spans="1:16" s="3" customFormat="1" ht="18" customHeight="1">
      <c r="A18" s="104"/>
      <c r="B18" s="133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4"/>
    </row>
    <row r="19" spans="1:16" s="3" customFormat="1" ht="36" customHeight="1">
      <c r="A19" s="104" t="s">
        <v>1</v>
      </c>
      <c r="B19" s="376" t="s">
        <v>127</v>
      </c>
      <c r="C19" s="308"/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N19" s="4"/>
    </row>
    <row r="20" spans="1:16" s="3" customFormat="1" ht="18" customHeight="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"/>
    </row>
    <row r="21" spans="1:16" s="3" customFormat="1" ht="18" customHeight="1">
      <c r="A21" s="31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4"/>
    </row>
    <row r="22" spans="1:16" s="3" customFormat="1" ht="18" customHeight="1" thickBot="1">
      <c r="A22" s="31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4"/>
    </row>
    <row r="23" spans="1:16" s="8" customFormat="1" ht="72" customHeight="1" thickTop="1">
      <c r="A23" s="361"/>
      <c r="B23" s="363" t="s">
        <v>18</v>
      </c>
      <c r="C23" s="364"/>
      <c r="D23" s="367" t="s">
        <v>19</v>
      </c>
      <c r="E23" s="364"/>
      <c r="F23" s="377" t="s">
        <v>73</v>
      </c>
      <c r="G23" s="378"/>
      <c r="H23" s="369" t="s">
        <v>20</v>
      </c>
      <c r="I23" s="371" t="s">
        <v>128</v>
      </c>
      <c r="J23" s="372"/>
      <c r="K23" s="372"/>
      <c r="L23" s="373" t="s">
        <v>129</v>
      </c>
      <c r="M23" s="374" t="s">
        <v>25</v>
      </c>
      <c r="N23" s="7"/>
    </row>
    <row r="24" spans="1:16" s="2" customFormat="1" ht="18" customHeight="1" thickBot="1">
      <c r="A24" s="362"/>
      <c r="B24" s="365"/>
      <c r="C24" s="366"/>
      <c r="D24" s="368"/>
      <c r="E24" s="366"/>
      <c r="F24" s="379"/>
      <c r="G24" s="380"/>
      <c r="H24" s="370"/>
      <c r="I24" s="38" t="s">
        <v>21</v>
      </c>
      <c r="J24" s="39" t="s">
        <v>22</v>
      </c>
      <c r="K24" s="40" t="s">
        <v>23</v>
      </c>
      <c r="L24" s="370"/>
      <c r="M24" s="375"/>
      <c r="N24" s="1"/>
    </row>
    <row r="25" spans="1:16" s="2" customFormat="1" ht="18" customHeight="1" thickTop="1">
      <c r="A25" s="384" t="s">
        <v>26</v>
      </c>
      <c r="B25" s="385"/>
      <c r="C25" s="385"/>
      <c r="D25" s="385"/>
      <c r="E25" s="385"/>
      <c r="F25" s="385"/>
      <c r="G25" s="385"/>
      <c r="H25" s="385"/>
      <c r="I25" s="385"/>
      <c r="J25" s="385"/>
      <c r="K25" s="385"/>
      <c r="L25" s="385"/>
      <c r="M25" s="386"/>
      <c r="N25" s="1"/>
    </row>
    <row r="26" spans="1:16" s="2" customFormat="1" ht="54" customHeight="1">
      <c r="A26" s="125">
        <v>1</v>
      </c>
      <c r="B26" s="387"/>
      <c r="C26" s="388"/>
      <c r="D26" s="389"/>
      <c r="E26" s="390"/>
      <c r="F26" s="391"/>
      <c r="G26" s="392"/>
      <c r="H26" s="144"/>
      <c r="I26" s="119"/>
      <c r="J26" s="120" t="s">
        <v>2</v>
      </c>
      <c r="K26" s="121" t="s">
        <v>2</v>
      </c>
      <c r="L26" s="152" t="str">
        <f>IF(H26="","",IF(H26&lt;&gt;"",H26/10))</f>
        <v/>
      </c>
      <c r="M26" s="153" t="str">
        <f>IF(L26="","",IF(L26&gt;=5.6,5.6,IF(AND(L26&lt;=5.5,L26&gt;=2.4),L26,IF(L26&lt;=2.3,0))))</f>
        <v/>
      </c>
      <c r="N26" s="150" t="str">
        <f>IF(H26="","",IF(AND(H26&gt;=0,H26&lt;=23),"NG",IF(H26&gt;=24,"OK")))</f>
        <v/>
      </c>
      <c r="O26" s="129" t="s">
        <v>171</v>
      </c>
      <c r="P26" s="140" t="s">
        <v>177</v>
      </c>
    </row>
    <row r="27" spans="1:16" s="2" customFormat="1" ht="54" customHeight="1">
      <c r="A27" s="126">
        <v>2</v>
      </c>
      <c r="B27" s="240"/>
      <c r="C27" s="241"/>
      <c r="D27" s="393"/>
      <c r="E27" s="394"/>
      <c r="F27" s="395" t="s">
        <v>0</v>
      </c>
      <c r="G27" s="396"/>
      <c r="H27" s="144"/>
      <c r="I27" s="121" t="s">
        <v>2</v>
      </c>
      <c r="J27" s="122"/>
      <c r="K27" s="121" t="s">
        <v>2</v>
      </c>
      <c r="L27" s="152" t="str">
        <f>IF(H27="","",IF(H27&lt;&gt;"",H27/10))</f>
        <v/>
      </c>
      <c r="M27" s="153" t="str">
        <f>IF(L27="","",IF(L27&gt;=5.6,5.6,IF(AND(L27&lt;=5.5,L27&gt;=2.4),L27,IF(L27&lt;=2.3,0))))</f>
        <v/>
      </c>
      <c r="N27" s="150" t="str">
        <f t="shared" ref="N27:N28" si="0">IF(H27="","",IF(AND(H27&gt;=0,H27&lt;=23),"NG",IF(H27&gt;=24,"OK")))</f>
        <v/>
      </c>
      <c r="P27" s="141" t="s">
        <v>178</v>
      </c>
    </row>
    <row r="28" spans="1:16" s="2" customFormat="1" ht="54" customHeight="1" thickBot="1">
      <c r="A28" s="127">
        <v>3</v>
      </c>
      <c r="B28" s="406"/>
      <c r="C28" s="407"/>
      <c r="D28" s="408"/>
      <c r="E28" s="409"/>
      <c r="F28" s="410" t="s">
        <v>0</v>
      </c>
      <c r="G28" s="411"/>
      <c r="H28" s="144"/>
      <c r="I28" s="121" t="s">
        <v>2</v>
      </c>
      <c r="J28" s="121" t="s">
        <v>2</v>
      </c>
      <c r="K28" s="123"/>
      <c r="L28" s="152" t="str">
        <f>IF(H28="","",IF(H28&lt;&gt;"",H28/10))</f>
        <v/>
      </c>
      <c r="M28" s="153" t="str">
        <f>IF(L28="","",IF(L28&gt;=5.6,5.6,IF(AND(L28&lt;=5.5,L28&gt;=2.4),L28,IF(L28&lt;=2.3,0))))</f>
        <v/>
      </c>
      <c r="N28" s="150" t="str">
        <f t="shared" si="0"/>
        <v/>
      </c>
    </row>
    <row r="29" spans="1:16" s="2" customFormat="1" ht="18" customHeight="1">
      <c r="A29" s="412" t="s">
        <v>27</v>
      </c>
      <c r="B29" s="413"/>
      <c r="C29" s="413"/>
      <c r="D29" s="413"/>
      <c r="E29" s="413"/>
      <c r="F29" s="413"/>
      <c r="G29" s="413"/>
      <c r="H29" s="413"/>
      <c r="I29" s="413"/>
      <c r="J29" s="413"/>
      <c r="K29" s="413"/>
      <c r="L29" s="413"/>
      <c r="M29" s="414"/>
      <c r="N29" s="1"/>
    </row>
    <row r="30" spans="1:16" s="2" customFormat="1" ht="54" customHeight="1">
      <c r="A30" s="126">
        <v>4</v>
      </c>
      <c r="B30" s="240"/>
      <c r="C30" s="241"/>
      <c r="D30" s="381"/>
      <c r="E30" s="382"/>
      <c r="F30" s="383"/>
      <c r="G30" s="237"/>
      <c r="H30" s="142"/>
      <c r="I30" s="120" t="s">
        <v>2</v>
      </c>
      <c r="J30" s="121" t="s">
        <v>2</v>
      </c>
      <c r="K30" s="121" t="s">
        <v>2</v>
      </c>
      <c r="L30" s="152" t="str">
        <f>IF(H30="","",IF(H30&lt;&gt;"",H30/10))</f>
        <v/>
      </c>
      <c r="M30" s="153" t="str">
        <f>IF(L30="","",IF(L30&gt;=5.6,5.6,IF(AND(L30&lt;=5.5,L30&gt;=2.4),L30,IF(L30&lt;=2.3,0))))</f>
        <v/>
      </c>
      <c r="N30" s="150" t="str">
        <f>IF(H30="","",IF(AND(H30&gt;=0,H30&lt;=23),"NG",IF(H30&gt;=24,"OK")))</f>
        <v/>
      </c>
    </row>
    <row r="31" spans="1:16" s="2" customFormat="1" ht="54" customHeight="1">
      <c r="A31" s="126">
        <v>5</v>
      </c>
      <c r="B31" s="240"/>
      <c r="C31" s="241"/>
      <c r="D31" s="381"/>
      <c r="E31" s="382"/>
      <c r="F31" s="383"/>
      <c r="G31" s="237"/>
      <c r="H31" s="142"/>
      <c r="I31" s="121" t="s">
        <v>2</v>
      </c>
      <c r="J31" s="121" t="s">
        <v>2</v>
      </c>
      <c r="K31" s="121" t="s">
        <v>2</v>
      </c>
      <c r="L31" s="152" t="str">
        <f>IF(H31="","",IF(H31&lt;&gt;"",H31/10))</f>
        <v/>
      </c>
      <c r="M31" s="153" t="str">
        <f>IF(L31="","",IF(L31&gt;=5.6,5.6,IF(AND(L31&lt;=5.5,L31&gt;=2.4),L31,IF(L31&lt;=2.3,0))))</f>
        <v/>
      </c>
      <c r="N31" s="150" t="str">
        <f t="shared" ref="N31:N32" si="1">IF(H31="","",IF(AND(H31&gt;=0,H31&lt;=23),"NG",IF(H31&gt;=24,"OK")))</f>
        <v/>
      </c>
    </row>
    <row r="32" spans="1:16" s="2" customFormat="1" ht="54" customHeight="1" thickBot="1">
      <c r="A32" s="128">
        <v>6</v>
      </c>
      <c r="B32" s="400"/>
      <c r="C32" s="401"/>
      <c r="D32" s="402"/>
      <c r="E32" s="403"/>
      <c r="F32" s="404"/>
      <c r="G32" s="405"/>
      <c r="H32" s="143"/>
      <c r="I32" s="124" t="s">
        <v>2</v>
      </c>
      <c r="J32" s="124" t="s">
        <v>2</v>
      </c>
      <c r="K32" s="124" t="s">
        <v>2</v>
      </c>
      <c r="L32" s="154" t="str">
        <f>IF(H32="","",IF(H32&lt;&gt;"",H32/10))</f>
        <v/>
      </c>
      <c r="M32" s="155" t="str">
        <f>IF(L32="","",IF(L32&gt;=5.6,5.6,IF(AND(L32&lt;=5.5,L32&gt;=2.4),L32,IF(L32&lt;=2.3,0))))</f>
        <v/>
      </c>
      <c r="N32" s="150" t="str">
        <f t="shared" si="1"/>
        <v/>
      </c>
    </row>
    <row r="33" spans="1:14" s="2" customFormat="1" ht="18" customHeight="1" thickTop="1" thickBot="1">
      <c r="A33" s="62"/>
      <c r="B33" s="57"/>
      <c r="C33" s="57"/>
      <c r="D33" s="59"/>
      <c r="E33" s="59"/>
      <c r="F33" s="58"/>
      <c r="G33" s="58"/>
      <c r="H33" s="58"/>
      <c r="I33" s="60"/>
      <c r="J33" s="60"/>
      <c r="K33" s="60"/>
      <c r="L33" s="61"/>
      <c r="M33" s="61"/>
      <c r="N33" s="1"/>
    </row>
    <row r="34" spans="1:14" s="2" customFormat="1" ht="18" customHeight="1" thickTop="1">
      <c r="A34" s="397" t="s">
        <v>28</v>
      </c>
      <c r="B34" s="398"/>
      <c r="C34" s="398"/>
      <c r="D34" s="398"/>
      <c r="E34" s="398"/>
      <c r="F34" s="398"/>
      <c r="G34" s="398"/>
      <c r="H34" s="398"/>
      <c r="I34" s="398"/>
      <c r="J34" s="398"/>
      <c r="K34" s="398"/>
      <c r="L34" s="398"/>
      <c r="M34" s="399"/>
      <c r="N34" s="1"/>
    </row>
    <row r="35" spans="1:14" s="2" customFormat="1" ht="54" customHeight="1">
      <c r="A35" s="126">
        <v>7</v>
      </c>
      <c r="B35" s="240"/>
      <c r="C35" s="241"/>
      <c r="D35" s="381"/>
      <c r="E35" s="382"/>
      <c r="F35" s="383"/>
      <c r="G35" s="237"/>
      <c r="H35" s="142"/>
      <c r="I35" s="120" t="s">
        <v>2</v>
      </c>
      <c r="J35" s="120" t="s">
        <v>2</v>
      </c>
      <c r="K35" s="120" t="s">
        <v>2</v>
      </c>
      <c r="L35" s="152" t="str">
        <f>IF(H35="","",IF(H35&lt;&gt;"",H35/10))</f>
        <v/>
      </c>
      <c r="M35" s="153" t="str">
        <f>IF(L35="","",IF(L35&gt;5.6,5.6,IF(AND(L35&lt;=5.5,L35&gt;=2.4),L35,IF(L35&lt;=2.3,0))))</f>
        <v/>
      </c>
      <c r="N35" s="150" t="str">
        <f>IF(H35="","",IF(AND(H35&gt;=0,H35&lt;=23),"NG",IF(H35&gt;=24,"OK")))</f>
        <v/>
      </c>
    </row>
    <row r="36" spans="1:14" s="2" customFormat="1" ht="54" customHeight="1">
      <c r="A36" s="126">
        <v>8</v>
      </c>
      <c r="B36" s="240"/>
      <c r="C36" s="241"/>
      <c r="D36" s="381"/>
      <c r="E36" s="382"/>
      <c r="F36" s="383"/>
      <c r="G36" s="237"/>
      <c r="H36" s="142"/>
      <c r="I36" s="120" t="s">
        <v>2</v>
      </c>
      <c r="J36" s="120" t="s">
        <v>2</v>
      </c>
      <c r="K36" s="120" t="s">
        <v>2</v>
      </c>
      <c r="L36" s="152" t="str">
        <f>IF(H36="","",IF(H36&lt;&gt;"",H36/10))</f>
        <v/>
      </c>
      <c r="M36" s="153" t="str">
        <f>IF(L36="","",IF(L36&gt;=5.6,5.6,IF(AND(L36&lt;=5.5,L36&gt;=2.4),L36,IF(L36&lt;=2.3,0))))</f>
        <v/>
      </c>
      <c r="N36" s="150" t="str">
        <f t="shared" ref="N36:N38" si="2">IF(H36="","",IF(AND(H36&gt;=0,H36&lt;=23),"NG",IF(H36&gt;=24,"OK")))</f>
        <v/>
      </c>
    </row>
    <row r="37" spans="1:14" s="2" customFormat="1" ht="54" customHeight="1">
      <c r="A37" s="126">
        <v>9</v>
      </c>
      <c r="B37" s="240"/>
      <c r="C37" s="241"/>
      <c r="D37" s="381"/>
      <c r="E37" s="382"/>
      <c r="F37" s="383"/>
      <c r="G37" s="237"/>
      <c r="H37" s="142"/>
      <c r="I37" s="120" t="s">
        <v>2</v>
      </c>
      <c r="J37" s="120" t="s">
        <v>2</v>
      </c>
      <c r="K37" s="120" t="s">
        <v>2</v>
      </c>
      <c r="L37" s="152" t="str">
        <f>IF(H37="","",IF(H37&lt;&gt;"",H37/10))</f>
        <v/>
      </c>
      <c r="M37" s="153" t="str">
        <f>IF(L37="","",IF(L37&gt;=5.6,5.6,IF(AND(L37&lt;=5.5,L37&gt;=2.4),L37,IF(L37&lt;=2.3,0))))</f>
        <v/>
      </c>
      <c r="N37" s="150" t="str">
        <f t="shared" si="2"/>
        <v/>
      </c>
    </row>
    <row r="38" spans="1:14" s="2" customFormat="1" ht="54" customHeight="1" thickBot="1">
      <c r="A38" s="128">
        <v>10</v>
      </c>
      <c r="B38" s="400"/>
      <c r="C38" s="401"/>
      <c r="D38" s="402"/>
      <c r="E38" s="403"/>
      <c r="F38" s="404"/>
      <c r="G38" s="405"/>
      <c r="H38" s="143"/>
      <c r="I38" s="120" t="s">
        <v>2</v>
      </c>
      <c r="J38" s="120" t="s">
        <v>2</v>
      </c>
      <c r="K38" s="120" t="s">
        <v>2</v>
      </c>
      <c r="L38" s="152" t="str">
        <f>IF(H38="","",IF(H38&lt;&gt;"",H38/10))</f>
        <v/>
      </c>
      <c r="M38" s="153" t="str">
        <f>IF(L38="","",IF(L38&gt;=5.6,5.6,IF(AND(L38&lt;=5.5,L38&gt;=2.4),L38,IF(L38&lt;=2.3,0))))</f>
        <v/>
      </c>
      <c r="N38" s="150" t="str">
        <f t="shared" si="2"/>
        <v/>
      </c>
    </row>
    <row r="39" spans="1:14" s="2" customFormat="1" ht="54" customHeight="1" thickTop="1" thickBot="1">
      <c r="A39" s="415"/>
      <c r="B39" s="415"/>
      <c r="C39" s="415"/>
      <c r="D39" s="415"/>
      <c r="E39" s="415"/>
      <c r="F39" s="415"/>
      <c r="G39" s="415"/>
      <c r="H39" s="415"/>
      <c r="I39" s="415"/>
      <c r="J39" s="416"/>
      <c r="K39" s="417" t="s">
        <v>202</v>
      </c>
      <c r="L39" s="418"/>
      <c r="M39" s="156" t="str">
        <f>IF(M32="","",IF(M32&lt;&gt;"",SUM(M26:M38)))</f>
        <v/>
      </c>
      <c r="N39" s="81" t="str">
        <f>IF(M39="","",IF(M39=0,"",IF(AND(M39&gt;=1,M39&lt;=23),"NG",IF(M39&gt;=24,"OK"))))</f>
        <v/>
      </c>
    </row>
    <row r="40" spans="1:14" s="2" customFormat="1" ht="17" thickTop="1">
      <c r="A40" s="209"/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1"/>
    </row>
  </sheetData>
  <mergeCells count="57">
    <mergeCell ref="B36:C36"/>
    <mergeCell ref="D36:E36"/>
    <mergeCell ref="F36:G36"/>
    <mergeCell ref="B37:C37"/>
    <mergeCell ref="D37:E37"/>
    <mergeCell ref="F37:G37"/>
    <mergeCell ref="A40:M40"/>
    <mergeCell ref="B38:C38"/>
    <mergeCell ref="D38:E38"/>
    <mergeCell ref="F38:G38"/>
    <mergeCell ref="A39:J39"/>
    <mergeCell ref="K39:L39"/>
    <mergeCell ref="A34:M34"/>
    <mergeCell ref="B35:C35"/>
    <mergeCell ref="D35:E35"/>
    <mergeCell ref="F35:G35"/>
    <mergeCell ref="A5:B5"/>
    <mergeCell ref="B32:C32"/>
    <mergeCell ref="B13:M13"/>
    <mergeCell ref="B31:C31"/>
    <mergeCell ref="D31:E31"/>
    <mergeCell ref="F31:G31"/>
    <mergeCell ref="D32:E32"/>
    <mergeCell ref="F32:G32"/>
    <mergeCell ref="B28:C28"/>
    <mergeCell ref="D28:E28"/>
    <mergeCell ref="F28:G28"/>
    <mergeCell ref="A29:M29"/>
    <mergeCell ref="B30:C30"/>
    <mergeCell ref="D30:E30"/>
    <mergeCell ref="F30:G30"/>
    <mergeCell ref="A25:M25"/>
    <mergeCell ref="B26:C26"/>
    <mergeCell ref="D26:E26"/>
    <mergeCell ref="F26:G26"/>
    <mergeCell ref="B27:C27"/>
    <mergeCell ref="D27:E27"/>
    <mergeCell ref="F27:G27"/>
    <mergeCell ref="L23:L24"/>
    <mergeCell ref="M23:M24"/>
    <mergeCell ref="B17:M17"/>
    <mergeCell ref="B19:M19"/>
    <mergeCell ref="F23:G24"/>
    <mergeCell ref="A23:A24"/>
    <mergeCell ref="B23:C24"/>
    <mergeCell ref="D23:E24"/>
    <mergeCell ref="H23:H24"/>
    <mergeCell ref="I23:K23"/>
    <mergeCell ref="A1:B4"/>
    <mergeCell ref="C1:M4"/>
    <mergeCell ref="C5:M5"/>
    <mergeCell ref="B15:M15"/>
    <mergeCell ref="B11:M11"/>
    <mergeCell ref="B9:M9"/>
    <mergeCell ref="B14:M14"/>
    <mergeCell ref="C6:M6"/>
    <mergeCell ref="A6:B6"/>
  </mergeCells>
  <phoneticPr fontId="16"/>
  <conditionalFormatting sqref="N26:N28">
    <cfRule type="expression" dxfId="18" priority="3">
      <formula>OR(AND(H26&gt;=0,H26&lt;=23))</formula>
    </cfRule>
  </conditionalFormatting>
  <conditionalFormatting sqref="N30:N32">
    <cfRule type="expression" dxfId="17" priority="2">
      <formula>OR(AND(H30&gt;=0,H30&lt;=23))</formula>
    </cfRule>
  </conditionalFormatting>
  <conditionalFormatting sqref="N35:N38">
    <cfRule type="expression" dxfId="16" priority="1">
      <formula>OR(AND(H35&gt;=0,H35&lt;=23))</formula>
    </cfRule>
  </conditionalFormatting>
  <conditionalFormatting sqref="N39">
    <cfRule type="expression" dxfId="15" priority="5">
      <formula>OR($M$39&lt;23)</formula>
    </cfRule>
  </conditionalFormatting>
  <dataValidations count="2">
    <dataValidation type="list" allowBlank="1" showInputMessage="1" showErrorMessage="1" sqref="I26 J27 K28" xr:uid="{7EBA39FF-190D-443F-BCD5-5119D57293EF}">
      <formula1>$O$26</formula1>
    </dataValidation>
    <dataValidation type="list" allowBlank="1" showInputMessage="1" showErrorMessage="1" sqref="F26:G28 F30:G32 F35:G38" xr:uid="{628D1B73-83A8-46C4-98BF-DFC48338B23B}">
      <formula1>$P$26:$P$27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landscape" r:id="rId1"/>
  <headerFooter>
    <oddHeader>&amp;L&amp;"Calibri (Body)</oddHeader>
    <oddFooter>&amp;L&amp;"Corbel,Regular"
&amp;R&amp;"Calibri (Body),Regular"
Page &amp;P of &amp;N</oddFooter>
  </headerFooter>
  <rowBreaks count="2" manualBreakCount="2">
    <brk id="22" max="16383" man="1"/>
    <brk id="33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2B63C-2189-B348-811E-05264454FBC1}">
  <dimension ref="A1:AI117"/>
  <sheetViews>
    <sheetView zoomScaleNormal="100" zoomScaleSheetLayoutView="70" zoomScalePageLayoutView="125" workbookViewId="0">
      <selection activeCell="H58" sqref="H58:I58"/>
    </sheetView>
  </sheetViews>
  <sheetFormatPr defaultColWidth="10.69140625" defaultRowHeight="20"/>
  <cols>
    <col min="1" max="1" width="2.69140625" style="11" customWidth="1"/>
    <col min="2" max="2" width="26.07421875" style="11" customWidth="1"/>
    <col min="3" max="3" width="5.4609375" style="11" customWidth="1"/>
    <col min="4" max="5" width="8.3046875" style="11" customWidth="1"/>
    <col min="6" max="7" width="7.07421875" style="11" customWidth="1"/>
    <col min="8" max="8" width="9.07421875" style="11" customWidth="1"/>
    <col min="9" max="11" width="8.3046875" style="11" customWidth="1"/>
    <col min="12" max="12" width="10.69140625" style="11"/>
    <col min="13" max="13" width="11" style="24" bestFit="1" customWidth="1"/>
    <col min="14" max="14" width="10" bestFit="1" customWidth="1"/>
    <col min="15" max="15" width="10" hidden="1" customWidth="1"/>
    <col min="36" max="16384" width="10.69140625" style="11"/>
  </cols>
  <sheetData>
    <row r="1" spans="1:35" s="2" customFormat="1" ht="28.75" customHeight="1">
      <c r="A1" s="209"/>
      <c r="B1" s="209"/>
      <c r="C1" s="335" t="s">
        <v>130</v>
      </c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35" s="2" customFormat="1" ht="14.15" customHeight="1">
      <c r="A2" s="209"/>
      <c r="B2" s="209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</row>
    <row r="3" spans="1:35" s="2" customFormat="1" ht="14.15" customHeight="1">
      <c r="A3" s="209"/>
      <c r="B3" s="209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pans="1:35" s="2" customFormat="1" ht="2.15" customHeight="1">
      <c r="A4" s="209"/>
      <c r="B4" s="209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pans="1:35" s="3" customFormat="1" ht="18" customHeight="1">
      <c r="A5" s="457"/>
      <c r="B5" s="457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</row>
    <row r="6" spans="1:35" s="3" customFormat="1" ht="18" customHeight="1">
      <c r="A6" s="337" t="s">
        <v>175</v>
      </c>
      <c r="B6" s="337"/>
      <c r="C6" s="338" t="str">
        <f>IF(様式1!C10&lt;&gt;"",様式1!C10,IF(様式1!C10="",""))</f>
        <v/>
      </c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s="3" customFormat="1" ht="18" customHeight="1">
      <c r="A7" s="27"/>
      <c r="B7" s="27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</row>
    <row r="8" spans="1:35" s="3" customFormat="1" ht="18" customHeight="1">
      <c r="A8" s="27"/>
      <c r="B8" s="27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</row>
    <row r="9" spans="1:35" s="3" customFormat="1" ht="18" customHeight="1">
      <c r="A9" s="104" t="s">
        <v>4</v>
      </c>
      <c r="B9" s="65" t="s">
        <v>104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</row>
    <row r="10" spans="1:35" s="2" customFormat="1" ht="18" customHeight="1">
      <c r="A10" s="104" t="s">
        <v>1</v>
      </c>
      <c r="B10" s="358" t="s">
        <v>132</v>
      </c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</row>
    <row r="11" spans="1:35" s="2" customFormat="1" ht="16.5">
      <c r="A11" s="320"/>
      <c r="B11" s="320"/>
      <c r="C11" s="320"/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</row>
    <row r="12" spans="1:35" s="2" customFormat="1" ht="24" customHeight="1">
      <c r="A12" s="459" t="s">
        <v>133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1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</row>
    <row r="13" spans="1:35" s="2" customFormat="1" ht="18" customHeight="1">
      <c r="A13" s="462"/>
      <c r="B13" s="462"/>
      <c r="C13" s="462"/>
      <c r="D13" s="462"/>
      <c r="E13" s="462"/>
      <c r="F13" s="462"/>
      <c r="G13" s="462"/>
      <c r="H13" s="462"/>
      <c r="I13" s="462"/>
      <c r="J13" s="462"/>
      <c r="K13" s="462"/>
      <c r="L13" s="462"/>
      <c r="M13" s="462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</row>
    <row r="14" spans="1:35" s="2" customFormat="1" ht="18" customHeight="1">
      <c r="A14" s="463" t="s">
        <v>134</v>
      </c>
      <c r="B14" s="464"/>
      <c r="C14" s="464"/>
      <c r="D14" s="464"/>
      <c r="E14" s="464"/>
      <c r="F14" s="464"/>
      <c r="G14" s="464"/>
      <c r="H14" s="464"/>
      <c r="I14" s="464"/>
      <c r="J14" s="464"/>
      <c r="K14" s="464"/>
      <c r="L14" s="464"/>
      <c r="M14" s="46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</row>
    <row r="15" spans="1:35" s="2" customFormat="1" ht="18" customHeight="1">
      <c r="A15" s="31"/>
      <c r="B15" s="458"/>
      <c r="C15" s="458"/>
      <c r="D15" s="458"/>
      <c r="E15" s="458"/>
      <c r="F15" s="458"/>
      <c r="G15" s="458"/>
      <c r="H15" s="458"/>
      <c r="I15" s="458"/>
      <c r="J15" s="458"/>
      <c r="K15" s="458"/>
      <c r="L15" s="458"/>
      <c r="M15" s="458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</row>
    <row r="16" spans="1:35" s="2" customFormat="1" ht="18" customHeight="1">
      <c r="A16" s="104" t="s">
        <v>1</v>
      </c>
      <c r="B16" s="358" t="s">
        <v>70</v>
      </c>
      <c r="C16" s="358"/>
      <c r="D16" s="358"/>
      <c r="E16" s="358"/>
      <c r="F16" s="358"/>
      <c r="G16" s="358"/>
      <c r="H16" s="358"/>
      <c r="I16" s="358"/>
      <c r="J16" s="358"/>
      <c r="K16" s="358"/>
      <c r="L16" s="358"/>
      <c r="M16" s="358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</row>
    <row r="17" spans="1:35" s="2" customFormat="1" ht="18" customHeight="1" thickBot="1">
      <c r="A17" s="41"/>
      <c r="B17" s="466"/>
      <c r="C17" s="466"/>
      <c r="D17" s="466"/>
      <c r="E17" s="466"/>
      <c r="F17" s="466"/>
      <c r="G17" s="466"/>
      <c r="H17" s="466"/>
      <c r="I17" s="466"/>
      <c r="J17" s="466"/>
      <c r="K17" s="466"/>
      <c r="L17" s="466"/>
      <c r="M17" s="466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</row>
    <row r="18" spans="1:35" s="2" customFormat="1" ht="54" customHeight="1" thickTop="1" thickBot="1">
      <c r="A18" s="438" t="s">
        <v>32</v>
      </c>
      <c r="B18" s="364"/>
      <c r="C18" s="367" t="s">
        <v>30</v>
      </c>
      <c r="D18" s="439"/>
      <c r="E18" s="439"/>
      <c r="F18" s="439"/>
      <c r="G18" s="364"/>
      <c r="H18" s="309" t="s">
        <v>215</v>
      </c>
      <c r="I18" s="307"/>
      <c r="J18" s="367" t="s">
        <v>31</v>
      </c>
      <c r="K18" s="364"/>
      <c r="L18" s="42" t="s">
        <v>29</v>
      </c>
      <c r="M18" s="43" t="s">
        <v>24</v>
      </c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</row>
    <row r="19" spans="1:35" s="2" customFormat="1" ht="18" customHeight="1" thickTop="1">
      <c r="A19" s="440"/>
      <c r="B19" s="441"/>
      <c r="C19" s="442"/>
      <c r="D19" s="443"/>
      <c r="E19" s="443"/>
      <c r="F19" s="443"/>
      <c r="G19" s="444"/>
      <c r="H19" s="445"/>
      <c r="I19" s="446"/>
      <c r="J19" s="447"/>
      <c r="K19" s="448"/>
      <c r="L19" s="115"/>
      <c r="M19" s="167" t="str">
        <f>IF(L19="","",IF(L19&lt;&gt;"",L19/10))</f>
        <v/>
      </c>
      <c r="O19" s="157" t="s">
        <v>196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</row>
    <row r="20" spans="1:35" s="2" customFormat="1" ht="18" customHeight="1">
      <c r="A20" s="449"/>
      <c r="B20" s="450"/>
      <c r="C20" s="452"/>
      <c r="D20" s="453"/>
      <c r="E20" s="453"/>
      <c r="F20" s="453"/>
      <c r="G20" s="454"/>
      <c r="H20" s="383"/>
      <c r="I20" s="429"/>
      <c r="J20" s="381"/>
      <c r="K20" s="382"/>
      <c r="L20" s="116"/>
      <c r="M20" s="168" t="str">
        <f>IF(L20="","",IF(L20&lt;&gt;"",L20/10))</f>
        <v/>
      </c>
      <c r="O20" s="157" t="s">
        <v>197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</row>
    <row r="21" spans="1:35" s="2" customFormat="1" ht="18" customHeight="1">
      <c r="A21" s="449"/>
      <c r="B21" s="450"/>
      <c r="C21" s="452"/>
      <c r="D21" s="453"/>
      <c r="E21" s="453"/>
      <c r="F21" s="453"/>
      <c r="G21" s="454"/>
      <c r="H21" s="383"/>
      <c r="I21" s="429"/>
      <c r="J21" s="381"/>
      <c r="K21" s="382"/>
      <c r="L21" s="116"/>
      <c r="M21" s="168" t="str">
        <f>IF(L21="","",IF(L21&lt;&gt;"",L21/10))</f>
        <v/>
      </c>
      <c r="N21" s="157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</row>
    <row r="22" spans="1:35" s="2" customFormat="1" ht="18" customHeight="1">
      <c r="A22" s="449"/>
      <c r="B22" s="450"/>
      <c r="C22" s="452"/>
      <c r="D22" s="453"/>
      <c r="E22" s="453"/>
      <c r="F22" s="453"/>
      <c r="G22" s="454"/>
      <c r="H22" s="383"/>
      <c r="I22" s="429"/>
      <c r="J22" s="381"/>
      <c r="K22" s="382"/>
      <c r="L22" s="116"/>
      <c r="M22" s="168" t="str">
        <f t="shared" ref="M22:M23" si="0">IF(L22="","",IF(L22&lt;&gt;"",L22/10))</f>
        <v/>
      </c>
      <c r="N22" s="157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</row>
    <row r="23" spans="1:35" s="2" customFormat="1" ht="18" customHeight="1" thickBot="1">
      <c r="A23" s="230"/>
      <c r="B23" s="451"/>
      <c r="C23" s="455"/>
      <c r="D23" s="228"/>
      <c r="E23" s="228"/>
      <c r="F23" s="228"/>
      <c r="G23" s="456"/>
      <c r="H23" s="430"/>
      <c r="I23" s="431"/>
      <c r="J23" s="432"/>
      <c r="K23" s="433"/>
      <c r="L23" s="144"/>
      <c r="M23" s="169" t="str">
        <f t="shared" si="0"/>
        <v/>
      </c>
      <c r="N23" s="157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</row>
    <row r="24" spans="1:35" s="2" customFormat="1" ht="18" customHeight="1" thickTop="1">
      <c r="A24" s="419"/>
      <c r="B24" s="419"/>
      <c r="C24" s="420"/>
      <c r="D24" s="420"/>
      <c r="E24" s="420"/>
      <c r="F24" s="420"/>
      <c r="G24" s="420"/>
      <c r="H24" s="421"/>
      <c r="I24" s="421"/>
      <c r="J24" s="469"/>
      <c r="K24" s="470"/>
      <c r="L24" s="471" t="s">
        <v>200</v>
      </c>
      <c r="M24" s="474" t="str">
        <f>IF(M19="","",IF(M19&lt;&gt;"",SUM(M19:M23)))</f>
        <v/>
      </c>
      <c r="N24" s="157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</row>
    <row r="25" spans="1:35" s="2" customFormat="1" ht="18" customHeight="1">
      <c r="A25" s="424"/>
      <c r="B25" s="424"/>
      <c r="C25" s="425"/>
      <c r="D25" s="425"/>
      <c r="E25" s="425"/>
      <c r="F25" s="425"/>
      <c r="G25" s="425"/>
      <c r="H25" s="426"/>
      <c r="I25" s="426"/>
      <c r="J25" s="467"/>
      <c r="K25" s="468"/>
      <c r="L25" s="472"/>
      <c r="M25" s="475"/>
      <c r="N25" s="157"/>
      <c r="O25" s="165">
        <f>SUM(M19:M23)</f>
        <v>0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</row>
    <row r="26" spans="1:35" s="2" customFormat="1" ht="18" customHeight="1" thickBot="1">
      <c r="A26" s="424"/>
      <c r="B26" s="424"/>
      <c r="C26" s="425"/>
      <c r="D26" s="425"/>
      <c r="E26" s="425"/>
      <c r="F26" s="425"/>
      <c r="G26" s="425"/>
      <c r="H26" s="426"/>
      <c r="I26" s="426"/>
      <c r="J26" s="467"/>
      <c r="K26" s="468"/>
      <c r="L26" s="473"/>
      <c r="M26" s="476"/>
      <c r="N26" s="158"/>
      <c r="O26" s="16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</row>
    <row r="27" spans="1:35" s="2" customFormat="1" ht="24" customHeight="1" thickTop="1">
      <c r="A27" s="434" t="s">
        <v>135</v>
      </c>
      <c r="B27" s="435"/>
      <c r="C27" s="435"/>
      <c r="D27" s="435"/>
      <c r="E27" s="435"/>
      <c r="F27" s="435"/>
      <c r="G27" s="435"/>
      <c r="H27" s="435"/>
      <c r="I27" s="435"/>
      <c r="J27" s="435"/>
      <c r="K27" s="435"/>
      <c r="L27" s="435"/>
      <c r="M27" s="436"/>
      <c r="N27" s="159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</row>
    <row r="28" spans="1:35" s="2" customFormat="1" ht="18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159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</row>
    <row r="29" spans="1:35" s="2" customFormat="1" ht="18" customHeight="1">
      <c r="A29" s="104" t="s">
        <v>1</v>
      </c>
      <c r="B29" s="358" t="s">
        <v>151</v>
      </c>
      <c r="C29" s="358"/>
      <c r="D29" s="358"/>
      <c r="E29" s="358"/>
      <c r="F29" s="358"/>
      <c r="G29" s="358"/>
      <c r="H29" s="358"/>
      <c r="I29" s="358"/>
      <c r="J29" s="358"/>
      <c r="K29" s="358"/>
      <c r="L29" s="358"/>
      <c r="M29" s="358"/>
      <c r="N29" s="159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</row>
    <row r="30" spans="1:35" s="2" customFormat="1" ht="18" customHeight="1">
      <c r="A30" s="104" t="s">
        <v>1</v>
      </c>
      <c r="B30" s="358" t="s">
        <v>70</v>
      </c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159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</row>
    <row r="31" spans="1:35" s="2" customFormat="1" ht="18" customHeight="1" thickBot="1">
      <c r="A31" s="44"/>
      <c r="B31" s="466"/>
      <c r="C31" s="466"/>
      <c r="D31" s="466"/>
      <c r="E31" s="466"/>
      <c r="F31" s="466"/>
      <c r="G31" s="466"/>
      <c r="H31" s="466"/>
      <c r="I31" s="466"/>
      <c r="J31" s="466"/>
      <c r="K31" s="466"/>
      <c r="L31" s="466"/>
      <c r="M31" s="466"/>
      <c r="N31" s="159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</row>
    <row r="32" spans="1:35" s="2" customFormat="1" ht="54" customHeight="1" thickTop="1" thickBot="1">
      <c r="A32" s="438" t="s">
        <v>32</v>
      </c>
      <c r="B32" s="364"/>
      <c r="C32" s="367" t="s">
        <v>33</v>
      </c>
      <c r="D32" s="439"/>
      <c r="E32" s="439"/>
      <c r="F32" s="439"/>
      <c r="G32" s="364"/>
      <c r="H32" s="309" t="s">
        <v>215</v>
      </c>
      <c r="I32" s="307"/>
      <c r="J32" s="367" t="s">
        <v>34</v>
      </c>
      <c r="K32" s="364"/>
      <c r="L32" s="45" t="s">
        <v>29</v>
      </c>
      <c r="M32" s="43" t="s">
        <v>24</v>
      </c>
      <c r="N32" s="159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</row>
    <row r="33" spans="1:35" s="2" customFormat="1" ht="18" customHeight="1" thickTop="1">
      <c r="A33" s="440"/>
      <c r="B33" s="441"/>
      <c r="C33" s="442"/>
      <c r="D33" s="443"/>
      <c r="E33" s="443"/>
      <c r="F33" s="443"/>
      <c r="G33" s="444"/>
      <c r="H33" s="445"/>
      <c r="I33" s="446"/>
      <c r="J33" s="447"/>
      <c r="K33" s="448"/>
      <c r="L33" s="117"/>
      <c r="M33" s="167" t="str">
        <f>IF(L33="","",IF(L33&lt;&gt;"",L33/10))</f>
        <v/>
      </c>
      <c r="O33" s="157" t="s">
        <v>196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</row>
    <row r="34" spans="1:35" s="2" customFormat="1" ht="18" customHeight="1">
      <c r="A34" s="449"/>
      <c r="B34" s="450"/>
      <c r="C34" s="452"/>
      <c r="D34" s="453"/>
      <c r="E34" s="453"/>
      <c r="F34" s="453"/>
      <c r="G34" s="454"/>
      <c r="H34" s="383"/>
      <c r="I34" s="429"/>
      <c r="J34" s="381"/>
      <c r="K34" s="382"/>
      <c r="L34" s="116"/>
      <c r="M34" s="168" t="str">
        <f>IF(L34="","",IF(L34&lt;&gt;"",L34/10))</f>
        <v/>
      </c>
      <c r="O34" s="157" t="s">
        <v>197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</row>
    <row r="35" spans="1:35" s="2" customFormat="1" ht="18" customHeight="1">
      <c r="A35" s="449"/>
      <c r="B35" s="450"/>
      <c r="C35" s="452"/>
      <c r="D35" s="453"/>
      <c r="E35" s="453"/>
      <c r="F35" s="453"/>
      <c r="G35" s="454"/>
      <c r="H35" s="383"/>
      <c r="I35" s="429"/>
      <c r="J35" s="381"/>
      <c r="K35" s="382"/>
      <c r="L35" s="116"/>
      <c r="M35" s="168" t="str">
        <f t="shared" ref="M35:M48" si="1">IF(L35="","",IF(L35&lt;&gt;"",L35/10))</f>
        <v/>
      </c>
      <c r="O35" s="157" t="s">
        <v>198</v>
      </c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</row>
    <row r="36" spans="1:35" s="2" customFormat="1" ht="18" customHeight="1">
      <c r="A36" s="449"/>
      <c r="B36" s="450"/>
      <c r="C36" s="452"/>
      <c r="D36" s="453"/>
      <c r="E36" s="453"/>
      <c r="F36" s="453"/>
      <c r="G36" s="454"/>
      <c r="H36" s="383"/>
      <c r="I36" s="429"/>
      <c r="J36" s="381"/>
      <c r="K36" s="382"/>
      <c r="L36" s="116"/>
      <c r="M36" s="168" t="str">
        <f t="shared" si="1"/>
        <v/>
      </c>
      <c r="N36" s="157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</row>
    <row r="37" spans="1:35" s="2" customFormat="1" ht="18" customHeight="1">
      <c r="A37" s="449"/>
      <c r="B37" s="450"/>
      <c r="C37" s="452"/>
      <c r="D37" s="453"/>
      <c r="E37" s="453"/>
      <c r="F37" s="453"/>
      <c r="G37" s="454"/>
      <c r="H37" s="383"/>
      <c r="I37" s="429"/>
      <c r="J37" s="381"/>
      <c r="K37" s="382"/>
      <c r="L37" s="116"/>
      <c r="M37" s="168" t="str">
        <f t="shared" si="1"/>
        <v/>
      </c>
      <c r="N37" s="157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</row>
    <row r="38" spans="1:35" s="2" customFormat="1" ht="18" customHeight="1">
      <c r="A38" s="449"/>
      <c r="B38" s="450"/>
      <c r="C38" s="452"/>
      <c r="D38" s="453"/>
      <c r="E38" s="453"/>
      <c r="F38" s="453"/>
      <c r="G38" s="454"/>
      <c r="H38" s="383"/>
      <c r="I38" s="429"/>
      <c r="J38" s="381"/>
      <c r="K38" s="382"/>
      <c r="L38" s="116"/>
      <c r="M38" s="168" t="str">
        <f t="shared" si="1"/>
        <v/>
      </c>
      <c r="N38" s="157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</row>
    <row r="39" spans="1:35" s="9" customFormat="1" ht="18" customHeight="1">
      <c r="A39" s="449"/>
      <c r="B39" s="450"/>
      <c r="C39" s="452"/>
      <c r="D39" s="453"/>
      <c r="E39" s="453"/>
      <c r="F39" s="453"/>
      <c r="G39" s="454"/>
      <c r="H39" s="383"/>
      <c r="I39" s="429"/>
      <c r="J39" s="381"/>
      <c r="K39" s="382"/>
      <c r="L39" s="116"/>
      <c r="M39" s="168" t="str">
        <f t="shared" si="1"/>
        <v/>
      </c>
      <c r="N39" s="15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</row>
    <row r="40" spans="1:35" s="9" customFormat="1" ht="18" customHeight="1">
      <c r="A40" s="449"/>
      <c r="B40" s="450"/>
      <c r="C40" s="452"/>
      <c r="D40" s="453"/>
      <c r="E40" s="453"/>
      <c r="F40" s="453"/>
      <c r="G40" s="454"/>
      <c r="H40" s="383"/>
      <c r="I40" s="429"/>
      <c r="J40" s="381"/>
      <c r="K40" s="382"/>
      <c r="L40" s="116"/>
      <c r="M40" s="168" t="str">
        <f t="shared" si="1"/>
        <v/>
      </c>
      <c r="N40" s="15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</row>
    <row r="41" spans="1:35" s="9" customFormat="1" ht="18" customHeight="1">
      <c r="A41" s="449"/>
      <c r="B41" s="450"/>
      <c r="C41" s="452"/>
      <c r="D41" s="453"/>
      <c r="E41" s="453"/>
      <c r="F41" s="453"/>
      <c r="G41" s="454"/>
      <c r="H41" s="383"/>
      <c r="I41" s="429"/>
      <c r="J41" s="381"/>
      <c r="K41" s="382"/>
      <c r="L41" s="116"/>
      <c r="M41" s="168" t="str">
        <f t="shared" si="1"/>
        <v/>
      </c>
      <c r="N41" s="15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</row>
    <row r="42" spans="1:35" s="9" customFormat="1" ht="18" customHeight="1">
      <c r="A42" s="449"/>
      <c r="B42" s="450"/>
      <c r="C42" s="452"/>
      <c r="D42" s="453"/>
      <c r="E42" s="453"/>
      <c r="F42" s="453"/>
      <c r="G42" s="454"/>
      <c r="H42" s="383"/>
      <c r="I42" s="429"/>
      <c r="J42" s="381"/>
      <c r="K42" s="382"/>
      <c r="L42" s="116"/>
      <c r="M42" s="168" t="str">
        <f t="shared" si="1"/>
        <v/>
      </c>
      <c r="N42" s="15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</row>
    <row r="43" spans="1:35" s="9" customFormat="1" ht="18" customHeight="1">
      <c r="A43" s="449"/>
      <c r="B43" s="450"/>
      <c r="C43" s="452"/>
      <c r="D43" s="453"/>
      <c r="E43" s="453"/>
      <c r="F43" s="453"/>
      <c r="G43" s="454"/>
      <c r="H43" s="383"/>
      <c r="I43" s="429"/>
      <c r="J43" s="381"/>
      <c r="K43" s="382"/>
      <c r="L43" s="116"/>
      <c r="M43" s="168" t="str">
        <f t="shared" si="1"/>
        <v/>
      </c>
      <c r="N43" s="15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</row>
    <row r="44" spans="1:35" s="9" customFormat="1" ht="18" customHeight="1">
      <c r="A44" s="449"/>
      <c r="B44" s="450"/>
      <c r="C44" s="452"/>
      <c r="D44" s="453"/>
      <c r="E44" s="453"/>
      <c r="F44" s="453"/>
      <c r="G44" s="454"/>
      <c r="H44" s="383"/>
      <c r="I44" s="429"/>
      <c r="J44" s="381"/>
      <c r="K44" s="382"/>
      <c r="L44" s="116"/>
      <c r="M44" s="168" t="str">
        <f t="shared" si="1"/>
        <v/>
      </c>
      <c r="N44" s="15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</row>
    <row r="45" spans="1:35" s="9" customFormat="1" ht="18" customHeight="1">
      <c r="A45" s="449"/>
      <c r="B45" s="450"/>
      <c r="C45" s="452"/>
      <c r="D45" s="453"/>
      <c r="E45" s="453"/>
      <c r="F45" s="453"/>
      <c r="G45" s="454"/>
      <c r="H45" s="383"/>
      <c r="I45" s="429"/>
      <c r="J45" s="381"/>
      <c r="K45" s="382"/>
      <c r="L45" s="116"/>
      <c r="M45" s="168" t="str">
        <f t="shared" si="1"/>
        <v/>
      </c>
      <c r="N45" s="15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</row>
    <row r="46" spans="1:35" s="9" customFormat="1" ht="18" customHeight="1">
      <c r="A46" s="449"/>
      <c r="B46" s="450"/>
      <c r="C46" s="452"/>
      <c r="D46" s="453"/>
      <c r="E46" s="453"/>
      <c r="F46" s="453"/>
      <c r="G46" s="454"/>
      <c r="H46" s="383"/>
      <c r="I46" s="429"/>
      <c r="J46" s="381"/>
      <c r="K46" s="382"/>
      <c r="L46" s="116"/>
      <c r="M46" s="168" t="str">
        <f t="shared" si="1"/>
        <v/>
      </c>
      <c r="N46" s="15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</row>
    <row r="47" spans="1:35" s="9" customFormat="1" ht="18" customHeight="1">
      <c r="A47" s="449"/>
      <c r="B47" s="450"/>
      <c r="C47" s="452"/>
      <c r="D47" s="453"/>
      <c r="E47" s="453"/>
      <c r="F47" s="453"/>
      <c r="G47" s="454"/>
      <c r="H47" s="383"/>
      <c r="I47" s="429"/>
      <c r="J47" s="381"/>
      <c r="K47" s="382"/>
      <c r="L47" s="116"/>
      <c r="M47" s="168" t="str">
        <f t="shared" si="1"/>
        <v/>
      </c>
      <c r="N47" s="15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</row>
    <row r="48" spans="1:35" s="9" customFormat="1" ht="18" customHeight="1" thickBot="1">
      <c r="A48" s="230"/>
      <c r="B48" s="451"/>
      <c r="C48" s="455"/>
      <c r="D48" s="228"/>
      <c r="E48" s="228"/>
      <c r="F48" s="228"/>
      <c r="G48" s="456"/>
      <c r="H48" s="430"/>
      <c r="I48" s="431"/>
      <c r="J48" s="432"/>
      <c r="K48" s="433"/>
      <c r="L48" s="144"/>
      <c r="M48" s="169" t="str">
        <f t="shared" si="1"/>
        <v/>
      </c>
      <c r="N48" s="15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</row>
    <row r="49" spans="1:35" s="9" customFormat="1" ht="18" customHeight="1" thickTop="1">
      <c r="A49" s="419"/>
      <c r="B49" s="419"/>
      <c r="C49" s="420"/>
      <c r="D49" s="420"/>
      <c r="E49" s="420"/>
      <c r="F49" s="420"/>
      <c r="G49" s="420"/>
      <c r="H49" s="421"/>
      <c r="I49" s="421"/>
      <c r="J49" s="422"/>
      <c r="K49" s="423"/>
      <c r="L49" s="502" t="s">
        <v>200</v>
      </c>
      <c r="M49" s="474" t="str">
        <f>IF(M33="","",IF(M33&lt;&gt;"",SUM(M33:M48)))</f>
        <v/>
      </c>
      <c r="N49" s="15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</row>
    <row r="50" spans="1:35" s="9" customFormat="1" ht="18" customHeight="1">
      <c r="A50" s="424"/>
      <c r="B50" s="424"/>
      <c r="C50" s="425"/>
      <c r="D50" s="425"/>
      <c r="E50" s="425"/>
      <c r="F50" s="425"/>
      <c r="G50" s="425"/>
      <c r="H50" s="426"/>
      <c r="I50" s="426"/>
      <c r="J50" s="427"/>
      <c r="K50" s="428"/>
      <c r="L50" s="503"/>
      <c r="M50" s="475"/>
      <c r="N50" s="157"/>
      <c r="O50" s="166">
        <f>SUM(M33:M48)</f>
        <v>0</v>
      </c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</row>
    <row r="51" spans="1:35" s="9" customFormat="1" ht="18" customHeight="1" thickBot="1">
      <c r="A51" s="424"/>
      <c r="B51" s="424"/>
      <c r="C51" s="425"/>
      <c r="D51" s="425"/>
      <c r="E51" s="425"/>
      <c r="F51" s="425"/>
      <c r="G51" s="425"/>
      <c r="H51" s="426"/>
      <c r="I51" s="426"/>
      <c r="J51" s="427"/>
      <c r="K51" s="428"/>
      <c r="L51" s="504"/>
      <c r="M51" s="476"/>
      <c r="N51" s="158"/>
      <c r="O51" s="166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</row>
    <row r="52" spans="1:35" s="9" customFormat="1" ht="24" customHeight="1" thickTop="1">
      <c r="A52" s="434" t="s">
        <v>136</v>
      </c>
      <c r="B52" s="435"/>
      <c r="C52" s="435"/>
      <c r="D52" s="435"/>
      <c r="E52" s="435"/>
      <c r="F52" s="435"/>
      <c r="G52" s="435"/>
      <c r="H52" s="435"/>
      <c r="I52" s="435"/>
      <c r="J52" s="435"/>
      <c r="K52" s="435"/>
      <c r="L52" s="435"/>
      <c r="M52" s="436"/>
      <c r="N52" s="160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</row>
    <row r="53" spans="1:35" s="9" customFormat="1" ht="18" customHeight="1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160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</row>
    <row r="54" spans="1:35" s="30" customFormat="1" ht="131.25" customHeight="1">
      <c r="A54" s="104" t="s">
        <v>1</v>
      </c>
      <c r="B54" s="358" t="s">
        <v>184</v>
      </c>
      <c r="C54" s="358"/>
      <c r="D54" s="358"/>
      <c r="E54" s="358"/>
      <c r="F54" s="358"/>
      <c r="G54" s="358"/>
      <c r="H54" s="358"/>
      <c r="I54" s="358"/>
      <c r="J54" s="358"/>
      <c r="K54" s="358"/>
      <c r="L54" s="358"/>
      <c r="M54" s="358"/>
      <c r="N54" s="161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</row>
    <row r="55" spans="1:35" s="9" customFormat="1" ht="18" customHeight="1">
      <c r="A55" s="104" t="s">
        <v>1</v>
      </c>
      <c r="B55" s="437" t="s">
        <v>138</v>
      </c>
      <c r="C55" s="437"/>
      <c r="D55" s="437"/>
      <c r="E55" s="437"/>
      <c r="F55" s="437"/>
      <c r="G55" s="437"/>
      <c r="H55" s="437"/>
      <c r="I55" s="437"/>
      <c r="J55" s="437"/>
      <c r="K55" s="437"/>
      <c r="L55" s="437"/>
      <c r="M55" s="437"/>
      <c r="N55" s="160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</row>
    <row r="56" spans="1:35" s="9" customFormat="1" ht="18" customHeight="1">
      <c r="A56" s="104" t="s">
        <v>1</v>
      </c>
      <c r="B56" s="358" t="s">
        <v>71</v>
      </c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  <c r="N56" s="160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</row>
    <row r="57" spans="1:35" s="9" customFormat="1" ht="18" customHeight="1" thickBot="1">
      <c r="A57" s="44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160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</row>
    <row r="58" spans="1:35" s="9" customFormat="1" ht="54" customHeight="1" thickTop="1" thickBot="1">
      <c r="A58" s="438" t="s">
        <v>5</v>
      </c>
      <c r="B58" s="364"/>
      <c r="C58" s="367" t="s">
        <v>35</v>
      </c>
      <c r="D58" s="439"/>
      <c r="E58" s="439"/>
      <c r="F58" s="439"/>
      <c r="G58" s="364"/>
      <c r="H58" s="309" t="s">
        <v>216</v>
      </c>
      <c r="I58" s="307"/>
      <c r="J58" s="367" t="s">
        <v>47</v>
      </c>
      <c r="K58" s="364"/>
      <c r="L58" s="45" t="s">
        <v>36</v>
      </c>
      <c r="M58" s="43" t="s">
        <v>24</v>
      </c>
      <c r="N58" s="160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</row>
    <row r="59" spans="1:35" s="9" customFormat="1" ht="18" customHeight="1" thickTop="1">
      <c r="A59" s="440"/>
      <c r="B59" s="441"/>
      <c r="C59" s="442"/>
      <c r="D59" s="443"/>
      <c r="E59" s="443"/>
      <c r="F59" s="443"/>
      <c r="G59" s="444"/>
      <c r="H59" s="445"/>
      <c r="I59" s="446"/>
      <c r="J59" s="447"/>
      <c r="K59" s="448"/>
      <c r="L59" s="117"/>
      <c r="M59" s="167" t="str">
        <f>IF(L59="","",IF(L59&lt;&gt;"",L59/10))</f>
        <v/>
      </c>
      <c r="N59" s="162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</row>
    <row r="60" spans="1:35" s="9" customFormat="1" ht="18" customHeight="1">
      <c r="A60" s="449"/>
      <c r="B60" s="450"/>
      <c r="C60" s="452"/>
      <c r="D60" s="453"/>
      <c r="E60" s="453"/>
      <c r="F60" s="453"/>
      <c r="G60" s="454"/>
      <c r="H60" s="383"/>
      <c r="I60" s="429"/>
      <c r="J60" s="381"/>
      <c r="K60" s="382"/>
      <c r="L60" s="116"/>
      <c r="M60" s="168" t="str">
        <f>IF(L60="","",IF(L60&lt;&gt;"",L60/10))</f>
        <v/>
      </c>
      <c r="N60" s="162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</row>
    <row r="61" spans="1:35" s="9" customFormat="1" ht="18" customHeight="1">
      <c r="A61" s="449"/>
      <c r="B61" s="450"/>
      <c r="C61" s="452"/>
      <c r="D61" s="453"/>
      <c r="E61" s="453"/>
      <c r="F61" s="453"/>
      <c r="G61" s="454"/>
      <c r="H61" s="383"/>
      <c r="I61" s="429"/>
      <c r="J61" s="381"/>
      <c r="K61" s="382"/>
      <c r="L61" s="116"/>
      <c r="M61" s="168" t="str">
        <f t="shared" ref="M61:M67" si="2">IF(L61="","",IF(L61&lt;&gt;"",L61/10))</f>
        <v/>
      </c>
      <c r="N61" s="162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</row>
    <row r="62" spans="1:35" s="9" customFormat="1" ht="18" customHeight="1">
      <c r="A62" s="449"/>
      <c r="B62" s="450"/>
      <c r="C62" s="452"/>
      <c r="D62" s="453"/>
      <c r="E62" s="453"/>
      <c r="F62" s="453"/>
      <c r="G62" s="454"/>
      <c r="H62" s="383"/>
      <c r="I62" s="429"/>
      <c r="J62" s="381"/>
      <c r="K62" s="382"/>
      <c r="L62" s="116"/>
      <c r="M62" s="168" t="str">
        <f t="shared" si="2"/>
        <v/>
      </c>
      <c r="N62" s="162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</row>
    <row r="63" spans="1:35" s="9" customFormat="1" ht="18" customHeight="1">
      <c r="A63" s="449"/>
      <c r="B63" s="450"/>
      <c r="C63" s="452"/>
      <c r="D63" s="453"/>
      <c r="E63" s="453"/>
      <c r="F63" s="453"/>
      <c r="G63" s="454"/>
      <c r="H63" s="383"/>
      <c r="I63" s="429"/>
      <c r="J63" s="381"/>
      <c r="K63" s="382"/>
      <c r="L63" s="116"/>
      <c r="M63" s="168" t="str">
        <f t="shared" si="2"/>
        <v/>
      </c>
      <c r="N63" s="162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</row>
    <row r="64" spans="1:35" s="9" customFormat="1" ht="18" customHeight="1">
      <c r="A64" s="449"/>
      <c r="B64" s="450"/>
      <c r="C64" s="452"/>
      <c r="D64" s="453"/>
      <c r="E64" s="453"/>
      <c r="F64" s="453"/>
      <c r="G64" s="454"/>
      <c r="H64" s="383"/>
      <c r="I64" s="429"/>
      <c r="J64" s="381"/>
      <c r="K64" s="382"/>
      <c r="L64" s="116"/>
      <c r="M64" s="168" t="str">
        <f t="shared" si="2"/>
        <v/>
      </c>
      <c r="N64" s="162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</row>
    <row r="65" spans="1:35" s="9" customFormat="1" ht="18" customHeight="1">
      <c r="A65" s="449"/>
      <c r="B65" s="450"/>
      <c r="C65" s="452"/>
      <c r="D65" s="453"/>
      <c r="E65" s="453"/>
      <c r="F65" s="453"/>
      <c r="G65" s="454"/>
      <c r="H65" s="383"/>
      <c r="I65" s="429"/>
      <c r="J65" s="381"/>
      <c r="K65" s="382"/>
      <c r="L65" s="116"/>
      <c r="M65" s="168" t="str">
        <f t="shared" si="2"/>
        <v/>
      </c>
      <c r="N65" s="162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</row>
    <row r="66" spans="1:35" s="9" customFormat="1" ht="18" customHeight="1">
      <c r="A66" s="449"/>
      <c r="B66" s="450"/>
      <c r="C66" s="452"/>
      <c r="D66" s="453"/>
      <c r="E66" s="453"/>
      <c r="F66" s="453"/>
      <c r="G66" s="454"/>
      <c r="H66" s="383"/>
      <c r="I66" s="429"/>
      <c r="J66" s="381"/>
      <c r="K66" s="382"/>
      <c r="L66" s="116"/>
      <c r="M66" s="168" t="str">
        <f t="shared" si="2"/>
        <v/>
      </c>
      <c r="N66" s="162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</row>
    <row r="67" spans="1:35" s="9" customFormat="1" ht="18" customHeight="1" thickBot="1">
      <c r="A67" s="230"/>
      <c r="B67" s="451"/>
      <c r="C67" s="455"/>
      <c r="D67" s="228"/>
      <c r="E67" s="228"/>
      <c r="F67" s="228"/>
      <c r="G67" s="456"/>
      <c r="H67" s="430"/>
      <c r="I67" s="431"/>
      <c r="J67" s="432"/>
      <c r="K67" s="433"/>
      <c r="L67" s="144"/>
      <c r="M67" s="169" t="str">
        <f t="shared" si="2"/>
        <v/>
      </c>
      <c r="N67" s="162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</row>
    <row r="68" spans="1:35" s="9" customFormat="1" ht="18" customHeight="1" thickTop="1">
      <c r="A68" s="419"/>
      <c r="B68" s="419"/>
      <c r="C68" s="420"/>
      <c r="D68" s="420"/>
      <c r="E68" s="420"/>
      <c r="F68" s="420"/>
      <c r="G68" s="420"/>
      <c r="H68" s="421"/>
      <c r="I68" s="421"/>
      <c r="J68" s="479"/>
      <c r="K68" s="480"/>
      <c r="L68" s="502" t="s">
        <v>200</v>
      </c>
      <c r="M68" s="474" t="str">
        <f>IF(M59="","",IF(M59&lt;&gt;"",SUM(M59:M67)))</f>
        <v/>
      </c>
      <c r="N68" s="162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</row>
    <row r="69" spans="1:35" s="9" customFormat="1" ht="18" customHeight="1">
      <c r="A69" s="424"/>
      <c r="B69" s="424"/>
      <c r="C69" s="425"/>
      <c r="D69" s="425"/>
      <c r="E69" s="425"/>
      <c r="F69" s="425"/>
      <c r="G69" s="425"/>
      <c r="H69" s="426"/>
      <c r="I69" s="426"/>
      <c r="J69" s="477"/>
      <c r="K69" s="478"/>
      <c r="L69" s="503"/>
      <c r="M69" s="475"/>
      <c r="N69" s="162"/>
      <c r="O69" s="166">
        <f>SUM(M59:M67)</f>
        <v>0</v>
      </c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</row>
    <row r="70" spans="1:35" s="9" customFormat="1" ht="18" customHeight="1" thickBot="1">
      <c r="A70" s="424"/>
      <c r="B70" s="424"/>
      <c r="C70" s="425"/>
      <c r="D70" s="425"/>
      <c r="E70" s="425"/>
      <c r="F70" s="425"/>
      <c r="G70" s="425"/>
      <c r="H70" s="426"/>
      <c r="I70" s="426"/>
      <c r="J70" s="477"/>
      <c r="K70" s="478"/>
      <c r="L70" s="504"/>
      <c r="M70" s="476"/>
      <c r="N70" s="163"/>
      <c r="O70" s="166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</row>
    <row r="71" spans="1:35" s="9" customFormat="1" ht="24" customHeight="1" thickTop="1">
      <c r="A71" s="434" t="s">
        <v>137</v>
      </c>
      <c r="B71" s="435"/>
      <c r="C71" s="435"/>
      <c r="D71" s="435"/>
      <c r="E71" s="435"/>
      <c r="F71" s="435"/>
      <c r="G71" s="435"/>
      <c r="H71" s="435"/>
      <c r="I71" s="435"/>
      <c r="J71" s="435"/>
      <c r="K71" s="435"/>
      <c r="L71" s="435"/>
      <c r="M71" s="436"/>
      <c r="N71" s="160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</row>
    <row r="72" spans="1:35" s="9" customFormat="1" ht="18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160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</row>
    <row r="73" spans="1:35" s="9" customFormat="1" ht="18" customHeight="1">
      <c r="A73" s="104" t="s">
        <v>1</v>
      </c>
      <c r="B73" s="358" t="s">
        <v>76</v>
      </c>
      <c r="C73" s="358"/>
      <c r="D73" s="358"/>
      <c r="E73" s="358"/>
      <c r="F73" s="358"/>
      <c r="G73" s="358"/>
      <c r="H73" s="358"/>
      <c r="I73" s="358"/>
      <c r="J73" s="358"/>
      <c r="K73" s="358"/>
      <c r="L73" s="358"/>
      <c r="M73" s="358"/>
      <c r="N73" s="160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</row>
    <row r="74" spans="1:35" s="9" customFormat="1" ht="18" customHeight="1">
      <c r="A74" s="104" t="s">
        <v>1</v>
      </c>
      <c r="B74" s="437" t="s">
        <v>138</v>
      </c>
      <c r="C74" s="437"/>
      <c r="D74" s="437"/>
      <c r="E74" s="437"/>
      <c r="F74" s="437"/>
      <c r="G74" s="437"/>
      <c r="H74" s="437"/>
      <c r="I74" s="437"/>
      <c r="J74" s="437"/>
      <c r="K74" s="437"/>
      <c r="L74" s="437"/>
      <c r="M74" s="437"/>
      <c r="N74" s="160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</row>
    <row r="75" spans="1:35" s="9" customFormat="1" ht="18" customHeight="1">
      <c r="A75" s="104" t="s">
        <v>1</v>
      </c>
      <c r="B75" s="358" t="s">
        <v>74</v>
      </c>
      <c r="C75" s="358"/>
      <c r="D75" s="358"/>
      <c r="E75" s="358"/>
      <c r="F75" s="358"/>
      <c r="G75" s="358"/>
      <c r="H75" s="358"/>
      <c r="I75" s="358"/>
      <c r="J75" s="358"/>
      <c r="K75" s="358"/>
      <c r="L75" s="358"/>
      <c r="M75" s="358"/>
      <c r="N75" s="160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</row>
    <row r="76" spans="1:35" s="9" customFormat="1" ht="18" customHeight="1" thickBot="1">
      <c r="A76" s="41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160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</row>
    <row r="77" spans="1:35" s="9" customFormat="1" ht="54" customHeight="1" thickTop="1" thickBot="1">
      <c r="A77" s="438" t="s">
        <v>37</v>
      </c>
      <c r="B77" s="364"/>
      <c r="C77" s="367" t="s">
        <v>6</v>
      </c>
      <c r="D77" s="439"/>
      <c r="E77" s="439"/>
      <c r="F77" s="439"/>
      <c r="G77" s="364"/>
      <c r="H77" s="367" t="s">
        <v>153</v>
      </c>
      <c r="I77" s="364"/>
      <c r="J77" s="367" t="s">
        <v>36</v>
      </c>
      <c r="K77" s="364"/>
      <c r="L77" s="45" t="s">
        <v>154</v>
      </c>
      <c r="M77" s="43" t="s">
        <v>24</v>
      </c>
      <c r="N77" s="160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</row>
    <row r="78" spans="1:35" s="9" customFormat="1" ht="18" customHeight="1" thickTop="1">
      <c r="A78" s="440"/>
      <c r="B78" s="441"/>
      <c r="C78" s="442"/>
      <c r="D78" s="443"/>
      <c r="E78" s="443"/>
      <c r="F78" s="443"/>
      <c r="G78" s="444"/>
      <c r="H78" s="447"/>
      <c r="I78" s="448"/>
      <c r="J78" s="481"/>
      <c r="K78" s="482"/>
      <c r="L78" s="117"/>
      <c r="M78" s="167" t="str">
        <f>IF(L78="","",IF(L78&lt;&gt;"",L78))</f>
        <v/>
      </c>
      <c r="N78" s="162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</row>
    <row r="79" spans="1:35" s="9" customFormat="1" ht="18" customHeight="1">
      <c r="A79" s="449"/>
      <c r="B79" s="450"/>
      <c r="C79" s="452"/>
      <c r="D79" s="453"/>
      <c r="E79" s="453"/>
      <c r="F79" s="453"/>
      <c r="G79" s="454"/>
      <c r="H79" s="381"/>
      <c r="I79" s="382"/>
      <c r="J79" s="483"/>
      <c r="K79" s="484"/>
      <c r="L79" s="116"/>
      <c r="M79" s="168" t="str">
        <f>IF(L79="","",IF(L79&lt;&gt;"",L79))</f>
        <v/>
      </c>
      <c r="N79" s="162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</row>
    <row r="80" spans="1:35" s="9" customFormat="1" ht="18" customHeight="1">
      <c r="A80" s="449"/>
      <c r="B80" s="450"/>
      <c r="C80" s="452"/>
      <c r="D80" s="453"/>
      <c r="E80" s="453"/>
      <c r="F80" s="453"/>
      <c r="G80" s="454"/>
      <c r="H80" s="381"/>
      <c r="I80" s="382"/>
      <c r="J80" s="483"/>
      <c r="K80" s="484"/>
      <c r="L80" s="116"/>
      <c r="M80" s="168" t="str">
        <f t="shared" ref="M80:M92" si="3">IF(L80="","",IF(L80&lt;&gt;"",L80))</f>
        <v/>
      </c>
      <c r="N80" s="162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</row>
    <row r="81" spans="1:35" s="9" customFormat="1" ht="18" customHeight="1">
      <c r="A81" s="449"/>
      <c r="B81" s="450"/>
      <c r="C81" s="452"/>
      <c r="D81" s="453"/>
      <c r="E81" s="453"/>
      <c r="F81" s="453"/>
      <c r="G81" s="454"/>
      <c r="H81" s="381"/>
      <c r="I81" s="382"/>
      <c r="J81" s="483"/>
      <c r="K81" s="484"/>
      <c r="L81" s="116"/>
      <c r="M81" s="168" t="str">
        <f t="shared" si="3"/>
        <v/>
      </c>
      <c r="N81" s="162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</row>
    <row r="82" spans="1:35" s="9" customFormat="1" ht="18" customHeight="1">
      <c r="A82" s="449"/>
      <c r="B82" s="450"/>
      <c r="C82" s="452"/>
      <c r="D82" s="453"/>
      <c r="E82" s="453"/>
      <c r="F82" s="453"/>
      <c r="G82" s="454"/>
      <c r="H82" s="381"/>
      <c r="I82" s="382"/>
      <c r="J82" s="483"/>
      <c r="K82" s="484"/>
      <c r="L82" s="116"/>
      <c r="M82" s="168" t="str">
        <f t="shared" si="3"/>
        <v/>
      </c>
      <c r="N82" s="162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</row>
    <row r="83" spans="1:35" s="9" customFormat="1" ht="18" customHeight="1">
      <c r="A83" s="449"/>
      <c r="B83" s="450"/>
      <c r="C83" s="452"/>
      <c r="D83" s="453"/>
      <c r="E83" s="453"/>
      <c r="F83" s="453"/>
      <c r="G83" s="454"/>
      <c r="H83" s="381"/>
      <c r="I83" s="382"/>
      <c r="J83" s="483"/>
      <c r="K83" s="484"/>
      <c r="L83" s="116"/>
      <c r="M83" s="168" t="str">
        <f t="shared" si="3"/>
        <v/>
      </c>
      <c r="N83" s="162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</row>
    <row r="84" spans="1:35" s="9" customFormat="1" ht="18" customHeight="1">
      <c r="A84" s="449"/>
      <c r="B84" s="450"/>
      <c r="C84" s="452"/>
      <c r="D84" s="453"/>
      <c r="E84" s="453"/>
      <c r="F84" s="453"/>
      <c r="G84" s="454"/>
      <c r="H84" s="381"/>
      <c r="I84" s="382"/>
      <c r="J84" s="483"/>
      <c r="K84" s="484"/>
      <c r="L84" s="116"/>
      <c r="M84" s="168" t="str">
        <f t="shared" si="3"/>
        <v/>
      </c>
      <c r="N84" s="162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</row>
    <row r="85" spans="1:35" s="9" customFormat="1" ht="18" customHeight="1">
      <c r="A85" s="449"/>
      <c r="B85" s="450"/>
      <c r="C85" s="452"/>
      <c r="D85" s="453"/>
      <c r="E85" s="453"/>
      <c r="F85" s="453"/>
      <c r="G85" s="454"/>
      <c r="H85" s="381"/>
      <c r="I85" s="382"/>
      <c r="J85" s="483"/>
      <c r="K85" s="484"/>
      <c r="L85" s="116"/>
      <c r="M85" s="168" t="str">
        <f t="shared" si="3"/>
        <v/>
      </c>
      <c r="N85" s="162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</row>
    <row r="86" spans="1:35" s="9" customFormat="1" ht="18" customHeight="1">
      <c r="A86" s="449"/>
      <c r="B86" s="450"/>
      <c r="C86" s="452"/>
      <c r="D86" s="453"/>
      <c r="E86" s="453"/>
      <c r="F86" s="453"/>
      <c r="G86" s="454"/>
      <c r="H86" s="381"/>
      <c r="I86" s="382"/>
      <c r="J86" s="483"/>
      <c r="K86" s="484"/>
      <c r="L86" s="116"/>
      <c r="M86" s="168" t="str">
        <f t="shared" si="3"/>
        <v/>
      </c>
      <c r="N86" s="162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</row>
    <row r="87" spans="1:35" s="9" customFormat="1" ht="18" customHeight="1">
      <c r="A87" s="449"/>
      <c r="B87" s="450"/>
      <c r="C87" s="452"/>
      <c r="D87" s="453"/>
      <c r="E87" s="453"/>
      <c r="F87" s="453"/>
      <c r="G87" s="454"/>
      <c r="H87" s="381"/>
      <c r="I87" s="382"/>
      <c r="J87" s="483"/>
      <c r="K87" s="484"/>
      <c r="L87" s="116"/>
      <c r="M87" s="168" t="str">
        <f t="shared" si="3"/>
        <v/>
      </c>
      <c r="N87" s="162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</row>
    <row r="88" spans="1:35" s="9" customFormat="1" ht="18" customHeight="1">
      <c r="A88" s="449"/>
      <c r="B88" s="450"/>
      <c r="C88" s="452"/>
      <c r="D88" s="453"/>
      <c r="E88" s="453"/>
      <c r="F88" s="453"/>
      <c r="G88" s="454"/>
      <c r="H88" s="381"/>
      <c r="I88" s="382"/>
      <c r="J88" s="483"/>
      <c r="K88" s="484"/>
      <c r="L88" s="116"/>
      <c r="M88" s="168" t="str">
        <f t="shared" si="3"/>
        <v/>
      </c>
      <c r="N88" s="162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</row>
    <row r="89" spans="1:35" s="9" customFormat="1" ht="18" customHeight="1">
      <c r="A89" s="449"/>
      <c r="B89" s="450"/>
      <c r="C89" s="452"/>
      <c r="D89" s="453"/>
      <c r="E89" s="453"/>
      <c r="F89" s="453"/>
      <c r="G89" s="454"/>
      <c r="H89" s="381"/>
      <c r="I89" s="382"/>
      <c r="J89" s="483"/>
      <c r="K89" s="484"/>
      <c r="L89" s="116"/>
      <c r="M89" s="168" t="str">
        <f t="shared" si="3"/>
        <v/>
      </c>
      <c r="N89" s="162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</row>
    <row r="90" spans="1:35" s="9" customFormat="1" ht="18" customHeight="1">
      <c r="A90" s="449"/>
      <c r="B90" s="450"/>
      <c r="C90" s="452"/>
      <c r="D90" s="453"/>
      <c r="E90" s="453"/>
      <c r="F90" s="453"/>
      <c r="G90" s="454"/>
      <c r="H90" s="381"/>
      <c r="I90" s="382"/>
      <c r="J90" s="483"/>
      <c r="K90" s="484"/>
      <c r="L90" s="116"/>
      <c r="M90" s="168" t="str">
        <f t="shared" si="3"/>
        <v/>
      </c>
      <c r="N90" s="162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</row>
    <row r="91" spans="1:35" s="9" customFormat="1" ht="18" customHeight="1">
      <c r="A91" s="449"/>
      <c r="B91" s="450"/>
      <c r="C91" s="452"/>
      <c r="D91" s="453"/>
      <c r="E91" s="453"/>
      <c r="F91" s="453"/>
      <c r="G91" s="454"/>
      <c r="H91" s="381"/>
      <c r="I91" s="382"/>
      <c r="J91" s="483"/>
      <c r="K91" s="484"/>
      <c r="L91" s="116"/>
      <c r="M91" s="168" t="str">
        <f t="shared" si="3"/>
        <v/>
      </c>
      <c r="N91" s="162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</row>
    <row r="92" spans="1:35" s="9" customFormat="1" ht="18" customHeight="1" thickBot="1">
      <c r="A92" s="230"/>
      <c r="B92" s="451"/>
      <c r="C92" s="455"/>
      <c r="D92" s="228"/>
      <c r="E92" s="228"/>
      <c r="F92" s="228"/>
      <c r="G92" s="456"/>
      <c r="H92" s="432"/>
      <c r="I92" s="433"/>
      <c r="J92" s="485"/>
      <c r="K92" s="486"/>
      <c r="L92" s="144"/>
      <c r="M92" s="169" t="str">
        <f t="shared" si="3"/>
        <v/>
      </c>
      <c r="N92" s="162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</row>
    <row r="93" spans="1:35" s="9" customFormat="1" ht="18" customHeight="1" thickTop="1">
      <c r="A93" s="419"/>
      <c r="B93" s="419"/>
      <c r="C93" s="420"/>
      <c r="D93" s="420"/>
      <c r="E93" s="420"/>
      <c r="F93" s="420"/>
      <c r="G93" s="420"/>
      <c r="H93" s="421"/>
      <c r="I93" s="421"/>
      <c r="J93" s="469"/>
      <c r="K93" s="470"/>
      <c r="L93" s="502" t="s">
        <v>200</v>
      </c>
      <c r="M93" s="474" t="str">
        <f>IF(M78="","",IF(M78&lt;&gt;"",SUM(M78:M92)))</f>
        <v/>
      </c>
      <c r="N93" s="162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</row>
    <row r="94" spans="1:35" s="9" customFormat="1" ht="18" customHeight="1">
      <c r="A94" s="424"/>
      <c r="B94" s="424"/>
      <c r="C94" s="425"/>
      <c r="D94" s="425"/>
      <c r="E94" s="425"/>
      <c r="F94" s="425"/>
      <c r="G94" s="425"/>
      <c r="H94" s="426"/>
      <c r="I94" s="426"/>
      <c r="J94" s="467"/>
      <c r="K94" s="468"/>
      <c r="L94" s="503"/>
      <c r="M94" s="475"/>
      <c r="N94" s="162"/>
      <c r="O94" s="166">
        <f>SUM(M78:M92)</f>
        <v>0</v>
      </c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</row>
    <row r="95" spans="1:35" s="9" customFormat="1" ht="18" customHeight="1" thickBot="1">
      <c r="A95" s="424"/>
      <c r="B95" s="424"/>
      <c r="C95" s="425"/>
      <c r="D95" s="425"/>
      <c r="E95" s="425"/>
      <c r="F95" s="425"/>
      <c r="G95" s="425"/>
      <c r="H95" s="426"/>
      <c r="I95" s="426"/>
      <c r="J95" s="467"/>
      <c r="K95" s="468"/>
      <c r="L95" s="504"/>
      <c r="M95" s="476"/>
      <c r="N95" s="163"/>
      <c r="O95" s="166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</row>
    <row r="96" spans="1:35" s="9" customFormat="1" ht="24" customHeight="1" thickTop="1">
      <c r="A96" s="487" t="s">
        <v>139</v>
      </c>
      <c r="B96" s="488"/>
      <c r="C96" s="488"/>
      <c r="D96" s="488"/>
      <c r="E96" s="488"/>
      <c r="F96" s="488"/>
      <c r="G96" s="488"/>
      <c r="H96" s="488"/>
      <c r="I96" s="488"/>
      <c r="J96" s="488"/>
      <c r="K96" s="488"/>
      <c r="L96" s="488"/>
      <c r="M96" s="489"/>
      <c r="N96" s="160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</row>
    <row r="97" spans="1:35" ht="18" customHeight="1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164"/>
    </row>
    <row r="98" spans="1:35" ht="18" customHeight="1">
      <c r="A98" s="118" t="s">
        <v>1</v>
      </c>
      <c r="B98" s="508" t="s">
        <v>77</v>
      </c>
      <c r="C98" s="508"/>
      <c r="D98" s="508"/>
      <c r="E98" s="508"/>
      <c r="F98" s="508"/>
      <c r="G98" s="508"/>
      <c r="H98" s="508"/>
      <c r="I98" s="508"/>
      <c r="J98" s="508"/>
      <c r="K98" s="508"/>
      <c r="L98" s="508"/>
      <c r="M98" s="508"/>
      <c r="N98" s="164"/>
    </row>
    <row r="99" spans="1:35" ht="18" customHeight="1">
      <c r="A99" s="66"/>
      <c r="B99" s="508" t="s">
        <v>78</v>
      </c>
      <c r="C99" s="508"/>
      <c r="D99" s="508"/>
      <c r="E99" s="508"/>
      <c r="F99" s="508"/>
      <c r="G99" s="508"/>
      <c r="H99" s="508"/>
      <c r="I99" s="508"/>
      <c r="J99" s="508"/>
      <c r="K99" s="508"/>
      <c r="L99" s="508"/>
      <c r="M99" s="508"/>
      <c r="N99" s="164"/>
    </row>
    <row r="100" spans="1:35" ht="18" customHeight="1">
      <c r="A100" s="66"/>
      <c r="B100" s="508" t="s">
        <v>79</v>
      </c>
      <c r="C100" s="508"/>
      <c r="D100" s="508"/>
      <c r="E100" s="508"/>
      <c r="F100" s="508"/>
      <c r="G100" s="508"/>
      <c r="H100" s="508"/>
      <c r="I100" s="508"/>
      <c r="J100" s="508"/>
      <c r="K100" s="508"/>
      <c r="L100" s="508"/>
      <c r="M100" s="508"/>
      <c r="N100" s="164"/>
    </row>
    <row r="101" spans="1:35" ht="18" customHeight="1">
      <c r="A101" s="118" t="s">
        <v>1</v>
      </c>
      <c r="B101" s="71" t="s">
        <v>80</v>
      </c>
      <c r="C101"/>
      <c r="D101"/>
      <c r="E101"/>
      <c r="F101"/>
      <c r="G101"/>
      <c r="H101"/>
      <c r="I101"/>
      <c r="J101"/>
      <c r="K101"/>
      <c r="L101"/>
      <c r="M101"/>
      <c r="N101" s="164"/>
    </row>
    <row r="102" spans="1:35" ht="18" customHeight="1" thickBot="1">
      <c r="A102" s="66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164"/>
    </row>
    <row r="103" spans="1:35" s="9" customFormat="1" ht="54" customHeight="1" thickTop="1" thickBot="1">
      <c r="A103" s="438" t="s">
        <v>38</v>
      </c>
      <c r="B103" s="364"/>
      <c r="C103" s="367" t="s">
        <v>39</v>
      </c>
      <c r="D103" s="439"/>
      <c r="E103" s="439"/>
      <c r="F103" s="439"/>
      <c r="G103" s="364"/>
      <c r="H103" s="367" t="s">
        <v>40</v>
      </c>
      <c r="I103" s="364"/>
      <c r="J103" s="367" t="s">
        <v>41</v>
      </c>
      <c r="K103" s="364"/>
      <c r="L103" s="367" t="s">
        <v>24</v>
      </c>
      <c r="M103" s="491"/>
      <c r="N103" s="160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</row>
    <row r="104" spans="1:35" s="9" customFormat="1" ht="54" customHeight="1" thickTop="1" thickBot="1">
      <c r="A104" s="492"/>
      <c r="B104" s="493"/>
      <c r="C104" s="494"/>
      <c r="D104" s="495"/>
      <c r="E104" s="495"/>
      <c r="F104" s="495"/>
      <c r="G104" s="493"/>
      <c r="H104" s="505"/>
      <c r="I104" s="506"/>
      <c r="J104" s="507"/>
      <c r="K104" s="497"/>
      <c r="L104" s="500" t="str">
        <f>IF(A104&lt;&gt;"",20,IF(A104="",""))</f>
        <v/>
      </c>
      <c r="M104" s="501"/>
      <c r="N104" s="162"/>
      <c r="O104" s="166" t="str">
        <f>IF(A104="","0",IF(A104&lt;&gt;"","20"))</f>
        <v>0</v>
      </c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</row>
    <row r="105" spans="1:35" s="9" customFormat="1" ht="36" customHeight="1" thickTop="1">
      <c r="A105" s="490"/>
      <c r="B105" s="490"/>
      <c r="C105" s="490"/>
      <c r="D105" s="490"/>
      <c r="E105" s="490"/>
      <c r="F105" s="490"/>
      <c r="G105" s="490"/>
      <c r="H105" s="490"/>
      <c r="I105" s="490"/>
      <c r="J105" s="490"/>
      <c r="K105" s="490"/>
      <c r="L105" s="490"/>
      <c r="M105" s="490"/>
      <c r="N105" s="160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</row>
    <row r="106" spans="1:35" s="9" customFormat="1" ht="24" customHeight="1">
      <c r="A106" s="487" t="s">
        <v>140</v>
      </c>
      <c r="B106" s="488"/>
      <c r="C106" s="488"/>
      <c r="D106" s="488"/>
      <c r="E106" s="488"/>
      <c r="F106" s="488"/>
      <c r="G106" s="488"/>
      <c r="H106" s="488"/>
      <c r="I106" s="488"/>
      <c r="J106" s="488"/>
      <c r="K106" s="488"/>
      <c r="L106" s="488"/>
      <c r="M106" s="489"/>
      <c r="N106" s="160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</row>
    <row r="107" spans="1:35" s="9" customFormat="1" ht="18" customHeight="1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160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</row>
    <row r="108" spans="1:35" s="9" customFormat="1" ht="18" customHeight="1">
      <c r="A108" s="104" t="s">
        <v>1</v>
      </c>
      <c r="B108" s="358" t="s">
        <v>141</v>
      </c>
      <c r="C108" s="358"/>
      <c r="D108" s="358"/>
      <c r="E108" s="358"/>
      <c r="F108" s="358"/>
      <c r="G108" s="358"/>
      <c r="H108" s="358"/>
      <c r="I108" s="358"/>
      <c r="J108" s="358"/>
      <c r="K108" s="358"/>
      <c r="L108" s="358"/>
      <c r="M108" s="358"/>
      <c r="N108" s="160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</row>
    <row r="109" spans="1:35" s="9" customFormat="1" ht="18" customHeight="1">
      <c r="A109" s="104" t="s">
        <v>4</v>
      </c>
      <c r="B109" s="48" t="s">
        <v>107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160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</row>
    <row r="110" spans="1:35" s="9" customFormat="1" ht="18" customHeight="1">
      <c r="A110" s="104" t="s">
        <v>4</v>
      </c>
      <c r="B110" s="358" t="s">
        <v>81</v>
      </c>
      <c r="C110" s="358"/>
      <c r="D110" s="358"/>
      <c r="E110" s="358"/>
      <c r="F110" s="358"/>
      <c r="G110" s="358"/>
      <c r="H110" s="358"/>
      <c r="I110" s="358"/>
      <c r="J110" s="358"/>
      <c r="K110" s="358"/>
      <c r="L110" s="358"/>
      <c r="M110" s="358"/>
      <c r="N110" s="160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</row>
    <row r="111" spans="1:35" s="9" customFormat="1" ht="18" customHeight="1">
      <c r="A111" s="104" t="s">
        <v>1</v>
      </c>
      <c r="B111" s="358" t="s">
        <v>108</v>
      </c>
      <c r="C111" s="358"/>
      <c r="D111" s="358"/>
      <c r="E111" s="358"/>
      <c r="F111" s="358"/>
      <c r="G111" s="358"/>
      <c r="H111" s="358"/>
      <c r="I111" s="358"/>
      <c r="J111" s="358"/>
      <c r="K111" s="358"/>
      <c r="L111" s="358"/>
      <c r="M111" s="358"/>
      <c r="N111" s="160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</row>
    <row r="112" spans="1:35" s="9" customFormat="1" ht="18" customHeight="1" thickBot="1">
      <c r="A112" s="44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160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</row>
    <row r="113" spans="1:35" s="9" customFormat="1" ht="54" customHeight="1" thickTop="1" thickBot="1">
      <c r="A113" s="438" t="s">
        <v>42</v>
      </c>
      <c r="B113" s="364"/>
      <c r="C113" s="367" t="s">
        <v>199</v>
      </c>
      <c r="D113" s="439"/>
      <c r="E113" s="439"/>
      <c r="F113" s="439"/>
      <c r="G113" s="364"/>
      <c r="H113" s="367" t="s">
        <v>43</v>
      </c>
      <c r="I113" s="364"/>
      <c r="J113" s="367" t="s">
        <v>44</v>
      </c>
      <c r="K113" s="364"/>
      <c r="L113" s="367" t="s">
        <v>24</v>
      </c>
      <c r="M113" s="491"/>
      <c r="N113" s="160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</row>
    <row r="114" spans="1:35" s="9" customFormat="1" ht="54" customHeight="1" thickTop="1" thickBot="1">
      <c r="A114" s="492"/>
      <c r="B114" s="493"/>
      <c r="C114" s="494"/>
      <c r="D114" s="495"/>
      <c r="E114" s="495"/>
      <c r="F114" s="495"/>
      <c r="G114" s="493"/>
      <c r="H114" s="496"/>
      <c r="I114" s="497"/>
      <c r="J114" s="498"/>
      <c r="K114" s="499"/>
      <c r="L114" s="500" t="str">
        <f>IF(C114&lt;&gt;"",5,IF(C114="",""))</f>
        <v/>
      </c>
      <c r="M114" s="501"/>
      <c r="N114" s="162"/>
      <c r="O114" s="27" t="str">
        <f>IF(C114="","0",IF(C114&lt;&gt;"","5"))</f>
        <v>0</v>
      </c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</row>
    <row r="115" spans="1:35" s="9" customFormat="1" ht="54" customHeight="1" thickTop="1" thickBot="1">
      <c r="A115" s="490"/>
      <c r="B115" s="490"/>
      <c r="C115" s="490"/>
      <c r="D115" s="490"/>
      <c r="E115" s="490"/>
      <c r="F115" s="490"/>
      <c r="G115" s="490"/>
      <c r="H115" s="490"/>
      <c r="I115" s="490"/>
      <c r="J115" s="490"/>
      <c r="K115" s="490"/>
      <c r="L115" s="490"/>
      <c r="M115" s="490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</row>
    <row r="116" spans="1:35" s="9" customFormat="1" ht="54" customHeight="1" thickTop="1" thickBot="1">
      <c r="A116" s="17"/>
      <c r="B116" s="17"/>
      <c r="C116" s="17"/>
      <c r="D116" s="17"/>
      <c r="E116" s="17"/>
      <c r="F116" s="17"/>
      <c r="G116" s="17"/>
      <c r="H116" s="17"/>
      <c r="I116" s="17"/>
      <c r="J116" s="18"/>
      <c r="K116" s="417" t="s">
        <v>45</v>
      </c>
      <c r="L116" s="418"/>
      <c r="M116" s="95" t="str">
        <f>IF(AND(M24="",M49="",M68="",M93="",L104="",L114=""),"",IF(OR(M24&lt;&gt;"",M49&lt;&gt;"",M68&lt;&gt;"",M93&lt;&gt;"",L104&lt;&gt;"",L114&lt;&gt;""),O25+O50+O69+O94+O104+O114))</f>
        <v/>
      </c>
      <c r="N116" s="66" t="str">
        <f>IF(M116="","",IF(M116=0,"",IF(AND(M116&gt;=1,M116&lt;=29),"NG",IF(M116&gt;=30,"OK"))))</f>
        <v/>
      </c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</row>
    <row r="117" spans="1:35" s="9" customFormat="1" ht="18" customHeight="1" thickTop="1">
      <c r="A117" s="19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</row>
  </sheetData>
  <mergeCells count="309">
    <mergeCell ref="L49:L51"/>
    <mergeCell ref="M49:M51"/>
    <mergeCell ref="L68:L70"/>
    <mergeCell ref="M68:M70"/>
    <mergeCell ref="L93:L95"/>
    <mergeCell ref="M93:M95"/>
    <mergeCell ref="A105:M105"/>
    <mergeCell ref="A104:B104"/>
    <mergeCell ref="C104:G104"/>
    <mergeCell ref="H104:I104"/>
    <mergeCell ref="J104:K104"/>
    <mergeCell ref="L104:M104"/>
    <mergeCell ref="A103:B103"/>
    <mergeCell ref="A96:M96"/>
    <mergeCell ref="C103:G103"/>
    <mergeCell ref="H103:I103"/>
    <mergeCell ref="J103:K103"/>
    <mergeCell ref="L103:M103"/>
    <mergeCell ref="B99:M99"/>
    <mergeCell ref="B98:M98"/>
    <mergeCell ref="B100:M100"/>
    <mergeCell ref="A94:B94"/>
    <mergeCell ref="C94:G94"/>
    <mergeCell ref="H94:I94"/>
    <mergeCell ref="A106:M106"/>
    <mergeCell ref="A115:M115"/>
    <mergeCell ref="K116:L116"/>
    <mergeCell ref="B108:M108"/>
    <mergeCell ref="B111:M111"/>
    <mergeCell ref="A113:B113"/>
    <mergeCell ref="C113:G113"/>
    <mergeCell ref="H113:I113"/>
    <mergeCell ref="J113:K113"/>
    <mergeCell ref="L113:M113"/>
    <mergeCell ref="A114:B114"/>
    <mergeCell ref="C114:G114"/>
    <mergeCell ref="H114:I114"/>
    <mergeCell ref="J114:K114"/>
    <mergeCell ref="L114:M114"/>
    <mergeCell ref="B110:M110"/>
    <mergeCell ref="J94:K94"/>
    <mergeCell ref="A95:B95"/>
    <mergeCell ref="C95:G95"/>
    <mergeCell ref="H95:I95"/>
    <mergeCell ref="J95:K95"/>
    <mergeCell ref="A90:B90"/>
    <mergeCell ref="C90:G90"/>
    <mergeCell ref="H90:I90"/>
    <mergeCell ref="J90:K90"/>
    <mergeCell ref="A91:B91"/>
    <mergeCell ref="C91:G91"/>
    <mergeCell ref="H91:I91"/>
    <mergeCell ref="J91:K91"/>
    <mergeCell ref="A92:B92"/>
    <mergeCell ref="A93:B93"/>
    <mergeCell ref="C92:G92"/>
    <mergeCell ref="C93:G93"/>
    <mergeCell ref="H92:I92"/>
    <mergeCell ref="H93:I93"/>
    <mergeCell ref="J92:K92"/>
    <mergeCell ref="J93:K93"/>
    <mergeCell ref="A89:B89"/>
    <mergeCell ref="C89:G89"/>
    <mergeCell ref="H89:I89"/>
    <mergeCell ref="J89:K89"/>
    <mergeCell ref="A80:B80"/>
    <mergeCell ref="C80:G80"/>
    <mergeCell ref="H80:I80"/>
    <mergeCell ref="J80:K80"/>
    <mergeCell ref="A81:B81"/>
    <mergeCell ref="C81:G81"/>
    <mergeCell ref="H81:I81"/>
    <mergeCell ref="J81:K81"/>
    <mergeCell ref="H82:I82"/>
    <mergeCell ref="H83:I83"/>
    <mergeCell ref="H84:I84"/>
    <mergeCell ref="H85:I85"/>
    <mergeCell ref="H86:I86"/>
    <mergeCell ref="H87:I87"/>
    <mergeCell ref="J82:K82"/>
    <mergeCell ref="J83:K83"/>
    <mergeCell ref="J84:K84"/>
    <mergeCell ref="J85:K85"/>
    <mergeCell ref="J86:K86"/>
    <mergeCell ref="J87:K87"/>
    <mergeCell ref="A79:B79"/>
    <mergeCell ref="C79:G79"/>
    <mergeCell ref="H79:I79"/>
    <mergeCell ref="J79:K79"/>
    <mergeCell ref="A88:B88"/>
    <mergeCell ref="C88:G88"/>
    <mergeCell ref="H88:I88"/>
    <mergeCell ref="J88:K88"/>
    <mergeCell ref="A82:B82"/>
    <mergeCell ref="A83:B83"/>
    <mergeCell ref="A84:B84"/>
    <mergeCell ref="A85:B85"/>
    <mergeCell ref="A86:B86"/>
    <mergeCell ref="A87:B87"/>
    <mergeCell ref="C82:G82"/>
    <mergeCell ref="C83:G83"/>
    <mergeCell ref="C84:G84"/>
    <mergeCell ref="C85:G85"/>
    <mergeCell ref="C86:G86"/>
    <mergeCell ref="C87:G87"/>
    <mergeCell ref="A71:M71"/>
    <mergeCell ref="B73:M73"/>
    <mergeCell ref="B74:M74"/>
    <mergeCell ref="B75:M75"/>
    <mergeCell ref="A77:B77"/>
    <mergeCell ref="C77:G77"/>
    <mergeCell ref="H77:I77"/>
    <mergeCell ref="J77:K77"/>
    <mergeCell ref="A78:B78"/>
    <mergeCell ref="C78:G78"/>
    <mergeCell ref="H78:I78"/>
    <mergeCell ref="J78:K78"/>
    <mergeCell ref="A69:B69"/>
    <mergeCell ref="C69:G69"/>
    <mergeCell ref="H69:I69"/>
    <mergeCell ref="J69:K69"/>
    <mergeCell ref="A70:B70"/>
    <mergeCell ref="C70:G70"/>
    <mergeCell ref="H70:I70"/>
    <mergeCell ref="J70:K70"/>
    <mergeCell ref="A63:B63"/>
    <mergeCell ref="A64:B64"/>
    <mergeCell ref="A65:B65"/>
    <mergeCell ref="A66:B66"/>
    <mergeCell ref="A67:B67"/>
    <mergeCell ref="C63:G63"/>
    <mergeCell ref="C64:G64"/>
    <mergeCell ref="C65:G65"/>
    <mergeCell ref="C66:G66"/>
    <mergeCell ref="C67:G67"/>
    <mergeCell ref="H63:I63"/>
    <mergeCell ref="H64:I64"/>
    <mergeCell ref="A68:B68"/>
    <mergeCell ref="C68:G68"/>
    <mergeCell ref="H68:I68"/>
    <mergeCell ref="J68:K68"/>
    <mergeCell ref="A60:B60"/>
    <mergeCell ref="C60:G60"/>
    <mergeCell ref="H60:I60"/>
    <mergeCell ref="J60:K60"/>
    <mergeCell ref="A61:B61"/>
    <mergeCell ref="C61:G61"/>
    <mergeCell ref="H61:I61"/>
    <mergeCell ref="J61:K61"/>
    <mergeCell ref="A62:B62"/>
    <mergeCell ref="C62:G62"/>
    <mergeCell ref="H62:I62"/>
    <mergeCell ref="J62:K62"/>
    <mergeCell ref="A39:B39"/>
    <mergeCell ref="C39:G39"/>
    <mergeCell ref="H39:I39"/>
    <mergeCell ref="J39:K39"/>
    <mergeCell ref="A40:B40"/>
    <mergeCell ref="C40:G40"/>
    <mergeCell ref="H40:I40"/>
    <mergeCell ref="J40:K40"/>
    <mergeCell ref="A41:B41"/>
    <mergeCell ref="J41:K41"/>
    <mergeCell ref="C41:G41"/>
    <mergeCell ref="H41:I41"/>
    <mergeCell ref="A37:B37"/>
    <mergeCell ref="C37:G37"/>
    <mergeCell ref="H37:I37"/>
    <mergeCell ref="J37:K37"/>
    <mergeCell ref="A38:B38"/>
    <mergeCell ref="C38:G38"/>
    <mergeCell ref="H38:I38"/>
    <mergeCell ref="J38:K38"/>
    <mergeCell ref="A35:B35"/>
    <mergeCell ref="C35:G35"/>
    <mergeCell ref="H35:I35"/>
    <mergeCell ref="J35:K35"/>
    <mergeCell ref="A36:B36"/>
    <mergeCell ref="C36:G36"/>
    <mergeCell ref="H36:I36"/>
    <mergeCell ref="J36:K36"/>
    <mergeCell ref="A34:B34"/>
    <mergeCell ref="C34:G34"/>
    <mergeCell ref="H34:I34"/>
    <mergeCell ref="J34:K34"/>
    <mergeCell ref="A27:M27"/>
    <mergeCell ref="B29:M29"/>
    <mergeCell ref="B31:M31"/>
    <mergeCell ref="A32:B32"/>
    <mergeCell ref="C32:G32"/>
    <mergeCell ref="H32:I32"/>
    <mergeCell ref="J32:K32"/>
    <mergeCell ref="J21:K21"/>
    <mergeCell ref="C23:G23"/>
    <mergeCell ref="H23:I23"/>
    <mergeCell ref="J23:K23"/>
    <mergeCell ref="A23:B23"/>
    <mergeCell ref="H25:I25"/>
    <mergeCell ref="J25:K25"/>
    <mergeCell ref="A33:B33"/>
    <mergeCell ref="C33:G33"/>
    <mergeCell ref="H33:I33"/>
    <mergeCell ref="J33:K33"/>
    <mergeCell ref="A26:B26"/>
    <mergeCell ref="C26:G26"/>
    <mergeCell ref="H26:I26"/>
    <mergeCell ref="B30:M30"/>
    <mergeCell ref="L24:L26"/>
    <mergeCell ref="M24:M26"/>
    <mergeCell ref="A20:B20"/>
    <mergeCell ref="C20:G20"/>
    <mergeCell ref="H20:I20"/>
    <mergeCell ref="J20:K20"/>
    <mergeCell ref="A14:M14"/>
    <mergeCell ref="B17:M17"/>
    <mergeCell ref="J26:K26"/>
    <mergeCell ref="A25:B25"/>
    <mergeCell ref="C25:G25"/>
    <mergeCell ref="A18:B18"/>
    <mergeCell ref="C18:G18"/>
    <mergeCell ref="H18:I18"/>
    <mergeCell ref="J18:K18"/>
    <mergeCell ref="A22:B22"/>
    <mergeCell ref="C22:G22"/>
    <mergeCell ref="H22:I22"/>
    <mergeCell ref="J22:K22"/>
    <mergeCell ref="A24:B24"/>
    <mergeCell ref="C24:G24"/>
    <mergeCell ref="H24:I24"/>
    <mergeCell ref="J24:K24"/>
    <mergeCell ref="A21:B21"/>
    <mergeCell ref="C21:G21"/>
    <mergeCell ref="H21:I21"/>
    <mergeCell ref="A1:B4"/>
    <mergeCell ref="C1:M4"/>
    <mergeCell ref="C5:M5"/>
    <mergeCell ref="A19:B19"/>
    <mergeCell ref="C19:G19"/>
    <mergeCell ref="H19:I19"/>
    <mergeCell ref="J19:K19"/>
    <mergeCell ref="A5:B5"/>
    <mergeCell ref="B15:M15"/>
    <mergeCell ref="A6:B6"/>
    <mergeCell ref="C6:M6"/>
    <mergeCell ref="B16:M16"/>
    <mergeCell ref="B10:M10"/>
    <mergeCell ref="A11:M11"/>
    <mergeCell ref="A12:M12"/>
    <mergeCell ref="A13:M13"/>
    <mergeCell ref="A42:B42"/>
    <mergeCell ref="A43:B43"/>
    <mergeCell ref="A44:B44"/>
    <mergeCell ref="A45:B45"/>
    <mergeCell ref="A46:B46"/>
    <mergeCell ref="A47:B47"/>
    <mergeCell ref="A48:B48"/>
    <mergeCell ref="J42:K42"/>
    <mergeCell ref="J43:K43"/>
    <mergeCell ref="J44:K44"/>
    <mergeCell ref="J45:K45"/>
    <mergeCell ref="J46:K46"/>
    <mergeCell ref="J47:K47"/>
    <mergeCell ref="J48:K48"/>
    <mergeCell ref="H47:I47"/>
    <mergeCell ref="H48:I48"/>
    <mergeCell ref="C42:G42"/>
    <mergeCell ref="C43:G43"/>
    <mergeCell ref="C44:G44"/>
    <mergeCell ref="C45:G45"/>
    <mergeCell ref="C46:G46"/>
    <mergeCell ref="C47:G47"/>
    <mergeCell ref="C48:G48"/>
    <mergeCell ref="H42:I42"/>
    <mergeCell ref="H43:I43"/>
    <mergeCell ref="H44:I44"/>
    <mergeCell ref="H45:I45"/>
    <mergeCell ref="H46:I46"/>
    <mergeCell ref="H65:I65"/>
    <mergeCell ref="H66:I66"/>
    <mergeCell ref="H67:I67"/>
    <mergeCell ref="J63:K63"/>
    <mergeCell ref="J64:K64"/>
    <mergeCell ref="J65:K65"/>
    <mergeCell ref="J66:K66"/>
    <mergeCell ref="J67:K67"/>
    <mergeCell ref="A52:M52"/>
    <mergeCell ref="B54:M54"/>
    <mergeCell ref="B55:M55"/>
    <mergeCell ref="B56:M56"/>
    <mergeCell ref="A58:B58"/>
    <mergeCell ref="C58:G58"/>
    <mergeCell ref="H58:I58"/>
    <mergeCell ref="J58:K58"/>
    <mergeCell ref="A59:B59"/>
    <mergeCell ref="C59:G59"/>
    <mergeCell ref="H59:I59"/>
    <mergeCell ref="J59:K59"/>
    <mergeCell ref="A49:B49"/>
    <mergeCell ref="C49:G49"/>
    <mergeCell ref="H49:I49"/>
    <mergeCell ref="J49:K49"/>
    <mergeCell ref="A50:B50"/>
    <mergeCell ref="C50:G50"/>
    <mergeCell ref="H50:I50"/>
    <mergeCell ref="J50:K50"/>
    <mergeCell ref="A51:B51"/>
    <mergeCell ref="C51:G51"/>
    <mergeCell ref="H51:I51"/>
    <mergeCell ref="J51:K51"/>
  </mergeCells>
  <phoneticPr fontId="16"/>
  <conditionalFormatting sqref="N21:N26 N36:N51">
    <cfRule type="expression" dxfId="14" priority="6">
      <formula>OR(OR(A21="",C21="",H21="",J21="",L21=""))</formula>
    </cfRule>
  </conditionalFormatting>
  <conditionalFormatting sqref="N59:N70">
    <cfRule type="expression" dxfId="13" priority="4">
      <formula>OR(OR(A59="",C59="",H59="",J59="",L59=""))</formula>
    </cfRule>
  </conditionalFormatting>
  <conditionalFormatting sqref="N78:N95">
    <cfRule type="expression" dxfId="12" priority="3">
      <formula>OR(OR(A78="",C78="",H78="",J78="",L78=""))</formula>
    </cfRule>
  </conditionalFormatting>
  <conditionalFormatting sqref="N104">
    <cfRule type="expression" dxfId="11" priority="2">
      <formula>OR(OR(A104="",C104="",H104="",J104=""))</formula>
    </cfRule>
  </conditionalFormatting>
  <conditionalFormatting sqref="N114">
    <cfRule type="expression" dxfId="10" priority="1">
      <formula>OR(OR(A114="",C114="",H114="",J114=""))</formula>
    </cfRule>
  </conditionalFormatting>
  <conditionalFormatting sqref="N116">
    <cfRule type="expression" dxfId="9" priority="7">
      <formula>OR($M$116&lt;29)</formula>
    </cfRule>
  </conditionalFormatting>
  <conditionalFormatting sqref="O19:O20 O33:O35">
    <cfRule type="expression" dxfId="8" priority="10">
      <formula>OR(OR(A19="",C19="",H19="",J19="",L19=""))</formula>
    </cfRule>
  </conditionalFormatting>
  <dataValidations count="2">
    <dataValidation type="list" allowBlank="1" showInputMessage="1" showErrorMessage="1" sqref="H19:I26" xr:uid="{BCC1571C-03D2-4CF0-9BE6-EF900B8D8849}">
      <formula1>$O$19:$O$20</formula1>
    </dataValidation>
    <dataValidation type="list" allowBlank="1" showInputMessage="1" showErrorMessage="1" sqref="H33:I51 H59:I70" xr:uid="{F2CA200B-AED5-4E89-895E-1F0D9D025709}">
      <formula1>$O$33:$O$35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horizontalDpi="1200" verticalDpi="1200" copies="25" r:id="rId1"/>
  <headerFooter>
    <oddFooter>&amp;R
Page &amp;P of &amp;N</oddFooter>
  </headerFooter>
  <rowBreaks count="5" manualBreakCount="5">
    <brk id="26" max="16383" man="1"/>
    <brk id="51" max="16383" man="1"/>
    <brk id="70" max="16383" man="1"/>
    <brk id="95" max="16383" man="1"/>
    <brk id="105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C82E0-F07E-9D4C-B9C8-9803A659E7EE}">
  <sheetPr>
    <pageSetUpPr fitToPage="1"/>
  </sheetPr>
  <dimension ref="A1:N26"/>
  <sheetViews>
    <sheetView zoomScaleNormal="100" zoomScalePageLayoutView="125" workbookViewId="0">
      <selection activeCell="A16" sqref="A16:D16"/>
    </sheetView>
  </sheetViews>
  <sheetFormatPr defaultColWidth="10.69140625" defaultRowHeight="20"/>
  <cols>
    <col min="1" max="1" width="2.69140625" style="11" customWidth="1"/>
    <col min="2" max="2" width="26.07421875" style="11" customWidth="1"/>
    <col min="3" max="3" width="5.4609375" style="11" customWidth="1"/>
    <col min="4" max="5" width="8.3046875" style="11" customWidth="1"/>
    <col min="6" max="7" width="7.07421875" style="11" customWidth="1"/>
    <col min="8" max="8" width="9.07421875" style="11" customWidth="1"/>
    <col min="9" max="11" width="8.3046875" style="11" customWidth="1"/>
    <col min="12" max="16384" width="10.69140625" style="11"/>
  </cols>
  <sheetData>
    <row r="1" spans="1:14" s="2" customFormat="1" ht="28.75" customHeight="1">
      <c r="A1" s="209"/>
      <c r="B1" s="209"/>
      <c r="C1" s="335" t="s">
        <v>142</v>
      </c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1"/>
    </row>
    <row r="2" spans="1:14" s="2" customFormat="1" ht="16.5">
      <c r="A2" s="209"/>
      <c r="B2" s="209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1"/>
    </row>
    <row r="3" spans="1:14" s="2" customFormat="1" ht="16.5">
      <c r="A3" s="209"/>
      <c r="B3" s="209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1"/>
    </row>
    <row r="4" spans="1:14" s="2" customFormat="1" ht="2.15" customHeight="1">
      <c r="A4" s="209"/>
      <c r="B4" s="209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1"/>
    </row>
    <row r="5" spans="1:14" s="3" customFormat="1" ht="18" customHeight="1">
      <c r="A5" s="337"/>
      <c r="B5" s="337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4"/>
    </row>
    <row r="6" spans="1:14" s="3" customFormat="1" ht="18" customHeight="1">
      <c r="A6" s="337" t="s">
        <v>176</v>
      </c>
      <c r="B6" s="337"/>
      <c r="C6" s="338" t="str">
        <f>IF(様式1!C10&lt;&gt;"",様式1!C10,IF(様式1!C10="",""))</f>
        <v/>
      </c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4"/>
    </row>
    <row r="7" spans="1:14" s="3" customFormat="1" ht="18" customHeight="1">
      <c r="A7" s="29"/>
      <c r="B7" s="29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4"/>
    </row>
    <row r="8" spans="1:14" s="3" customFormat="1" ht="18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4"/>
    </row>
    <row r="9" spans="1:14" s="3" customFormat="1" ht="18" customHeight="1">
      <c r="A9" s="104" t="s">
        <v>1</v>
      </c>
      <c r="B9" s="515" t="s">
        <v>109</v>
      </c>
      <c r="C9" s="515"/>
      <c r="D9" s="515"/>
      <c r="E9" s="515"/>
      <c r="F9" s="515"/>
      <c r="G9" s="515"/>
      <c r="H9" s="515"/>
      <c r="I9" s="515"/>
      <c r="J9" s="515"/>
      <c r="K9" s="515"/>
      <c r="L9" s="515"/>
      <c r="M9" s="515"/>
      <c r="N9" s="4"/>
    </row>
    <row r="10" spans="1:14" s="9" customFormat="1" ht="18" customHeight="1">
      <c r="A10" s="104" t="s">
        <v>1</v>
      </c>
      <c r="B10" s="524" t="s">
        <v>192</v>
      </c>
      <c r="C10" s="524"/>
      <c r="D10" s="524"/>
      <c r="E10" s="524"/>
      <c r="F10" s="524"/>
      <c r="G10" s="524"/>
      <c r="H10" s="524"/>
      <c r="I10" s="524"/>
      <c r="J10" s="524"/>
      <c r="K10" s="524"/>
      <c r="L10" s="524"/>
      <c r="M10" s="524"/>
      <c r="N10" s="10"/>
    </row>
    <row r="11" spans="1:14" s="9" customFormat="1" ht="90" customHeight="1">
      <c r="A11" s="104" t="s">
        <v>159</v>
      </c>
      <c r="B11" s="509" t="s">
        <v>201</v>
      </c>
      <c r="C11" s="509"/>
      <c r="D11" s="509"/>
      <c r="E11" s="509"/>
      <c r="F11" s="509"/>
      <c r="G11" s="509"/>
      <c r="H11" s="509"/>
      <c r="I11" s="509"/>
      <c r="J11" s="509"/>
      <c r="K11" s="509"/>
      <c r="L11" s="509"/>
      <c r="M11" s="509"/>
      <c r="N11" s="10"/>
    </row>
    <row r="12" spans="1:14" s="9" customFormat="1" ht="18" customHeight="1">
      <c r="A12" s="100" t="s">
        <v>1</v>
      </c>
      <c r="B12" s="509" t="s">
        <v>214</v>
      </c>
      <c r="C12" s="510"/>
      <c r="D12" s="510"/>
      <c r="E12" s="510"/>
      <c r="F12" s="510"/>
      <c r="G12" s="510"/>
      <c r="H12" s="510"/>
      <c r="I12" s="510"/>
      <c r="J12" s="510"/>
      <c r="K12" s="510"/>
      <c r="L12" s="510"/>
      <c r="M12" s="510"/>
      <c r="N12" s="10"/>
    </row>
    <row r="13" spans="1:14" s="9" customFormat="1" ht="18" customHeight="1" thickBot="1">
      <c r="A13" s="46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4" ht="54" customHeight="1" thickTop="1" thickBot="1">
      <c r="A14" s="512" t="s">
        <v>32</v>
      </c>
      <c r="B14" s="513"/>
      <c r="C14" s="513"/>
      <c r="D14" s="514"/>
      <c r="E14" s="525" t="s">
        <v>158</v>
      </c>
      <c r="F14" s="526"/>
      <c r="G14" s="526"/>
      <c r="H14" s="526"/>
      <c r="I14" s="527"/>
      <c r="J14" s="367" t="s">
        <v>157</v>
      </c>
      <c r="K14" s="364"/>
      <c r="L14" s="45" t="s">
        <v>156</v>
      </c>
      <c r="M14" s="43" t="s">
        <v>155</v>
      </c>
    </row>
    <row r="15" spans="1:14" ht="18" customHeight="1" thickTop="1">
      <c r="A15" s="440" t="s">
        <v>0</v>
      </c>
      <c r="B15" s="443"/>
      <c r="C15" s="443"/>
      <c r="D15" s="444"/>
      <c r="E15" s="442"/>
      <c r="F15" s="528"/>
      <c r="G15" s="528"/>
      <c r="H15" s="528"/>
      <c r="I15" s="441"/>
      <c r="J15" s="447"/>
      <c r="K15" s="448"/>
      <c r="L15" s="171"/>
      <c r="M15" s="172"/>
    </row>
    <row r="16" spans="1:14" ht="18" customHeight="1">
      <c r="A16" s="511"/>
      <c r="B16" s="453"/>
      <c r="C16" s="453"/>
      <c r="D16" s="454"/>
      <c r="E16" s="518"/>
      <c r="F16" s="241"/>
      <c r="G16" s="241"/>
      <c r="H16" s="241"/>
      <c r="I16" s="450"/>
      <c r="J16" s="381"/>
      <c r="K16" s="382"/>
      <c r="L16" s="173"/>
      <c r="M16" s="174"/>
    </row>
    <row r="17" spans="1:14" ht="18" customHeight="1">
      <c r="A17" s="511"/>
      <c r="B17" s="453"/>
      <c r="C17" s="453"/>
      <c r="D17" s="454"/>
      <c r="E17" s="518"/>
      <c r="F17" s="241"/>
      <c r="G17" s="241"/>
      <c r="H17" s="241"/>
      <c r="I17" s="450"/>
      <c r="J17" s="381"/>
      <c r="K17" s="382"/>
      <c r="L17" s="173"/>
      <c r="M17" s="174"/>
    </row>
    <row r="18" spans="1:14" ht="18" customHeight="1">
      <c r="A18" s="511"/>
      <c r="B18" s="453"/>
      <c r="C18" s="453"/>
      <c r="D18" s="454"/>
      <c r="E18" s="518"/>
      <c r="F18" s="241"/>
      <c r="G18" s="241"/>
      <c r="H18" s="241"/>
      <c r="I18" s="450"/>
      <c r="J18" s="381"/>
      <c r="K18" s="382"/>
      <c r="L18" s="173"/>
      <c r="M18" s="174"/>
    </row>
    <row r="19" spans="1:14" ht="18" customHeight="1">
      <c r="A19" s="511"/>
      <c r="B19" s="453"/>
      <c r="C19" s="453"/>
      <c r="D19" s="454"/>
      <c r="E19" s="518"/>
      <c r="F19" s="241"/>
      <c r="G19" s="241"/>
      <c r="H19" s="241"/>
      <c r="I19" s="450"/>
      <c r="J19" s="381"/>
      <c r="K19" s="382"/>
      <c r="L19" s="173"/>
      <c r="M19" s="174"/>
    </row>
    <row r="20" spans="1:14" ht="18" customHeight="1">
      <c r="A20" s="511"/>
      <c r="B20" s="453"/>
      <c r="C20" s="453"/>
      <c r="D20" s="454"/>
      <c r="E20" s="518"/>
      <c r="F20" s="241"/>
      <c r="G20" s="241"/>
      <c r="H20" s="241"/>
      <c r="I20" s="450"/>
      <c r="J20" s="529"/>
      <c r="K20" s="530"/>
      <c r="L20" s="173"/>
      <c r="M20" s="174"/>
    </row>
    <row r="21" spans="1:14" ht="18" customHeight="1">
      <c r="A21" s="511"/>
      <c r="B21" s="453"/>
      <c r="C21" s="453"/>
      <c r="D21" s="454"/>
      <c r="E21" s="518"/>
      <c r="F21" s="241"/>
      <c r="G21" s="241"/>
      <c r="H21" s="241"/>
      <c r="I21" s="450"/>
      <c r="J21" s="529"/>
      <c r="K21" s="530"/>
      <c r="L21" s="173"/>
      <c r="M21" s="174"/>
    </row>
    <row r="22" spans="1:14" ht="18" customHeight="1">
      <c r="A22" s="511"/>
      <c r="B22" s="453"/>
      <c r="C22" s="453"/>
      <c r="D22" s="454"/>
      <c r="E22" s="518"/>
      <c r="F22" s="241"/>
      <c r="G22" s="241"/>
      <c r="H22" s="241"/>
      <c r="I22" s="450"/>
      <c r="J22" s="529"/>
      <c r="K22" s="530"/>
      <c r="L22" s="173"/>
      <c r="M22" s="174"/>
    </row>
    <row r="23" spans="1:14" ht="18" customHeight="1">
      <c r="A23" s="511"/>
      <c r="B23" s="453"/>
      <c r="C23" s="453"/>
      <c r="D23" s="454"/>
      <c r="E23" s="518"/>
      <c r="F23" s="241"/>
      <c r="G23" s="241"/>
      <c r="H23" s="241"/>
      <c r="I23" s="450"/>
      <c r="J23" s="381"/>
      <c r="K23" s="382"/>
      <c r="L23" s="173"/>
      <c r="M23" s="174"/>
    </row>
    <row r="24" spans="1:14" ht="18" customHeight="1" thickBot="1">
      <c r="A24" s="521"/>
      <c r="B24" s="522"/>
      <c r="C24" s="522"/>
      <c r="D24" s="523"/>
      <c r="E24" s="519"/>
      <c r="F24" s="401"/>
      <c r="G24" s="401"/>
      <c r="H24" s="401"/>
      <c r="I24" s="520"/>
      <c r="J24" s="402"/>
      <c r="K24" s="403"/>
      <c r="L24" s="175"/>
      <c r="M24" s="176"/>
    </row>
    <row r="25" spans="1:14" ht="54" customHeight="1" thickTop="1" thickBot="1">
      <c r="A25"/>
      <c r="B25"/>
      <c r="C25"/>
      <c r="D25"/>
      <c r="E25"/>
      <c r="F25"/>
      <c r="G25"/>
      <c r="H25"/>
      <c r="I25"/>
      <c r="J25" s="516" t="s">
        <v>52</v>
      </c>
      <c r="K25" s="517"/>
      <c r="L25" s="170" t="str">
        <f>IF(L15="","",IF(L15&lt;&gt;"",SUM(L15:L24)/10))</f>
        <v/>
      </c>
      <c r="M25" s="177" t="str">
        <f>IF(M15="","",IF(M15&lt;&gt;"",SUM(M15:M24)/10))</f>
        <v/>
      </c>
      <c r="N25" s="151" t="str">
        <f>IF(M25="","",IF(AND(L25&gt;=2.4,M25&gt;=1.6),"OK",IF(OR(L25&lt;=2.3,M25&lt;=1.5),"NG")))</f>
        <v/>
      </c>
    </row>
    <row r="26" spans="1:14" ht="20.5" thickTop="1">
      <c r="J26" s="85"/>
      <c r="K26" s="85"/>
      <c r="M26" s="85"/>
    </row>
  </sheetData>
  <mergeCells count="45">
    <mergeCell ref="J20:K20"/>
    <mergeCell ref="J21:K21"/>
    <mergeCell ref="J22:K22"/>
    <mergeCell ref="A20:D20"/>
    <mergeCell ref="A21:D21"/>
    <mergeCell ref="A22:D22"/>
    <mergeCell ref="E20:I20"/>
    <mergeCell ref="E21:I21"/>
    <mergeCell ref="E22:I22"/>
    <mergeCell ref="A23:D23"/>
    <mergeCell ref="A24:D24"/>
    <mergeCell ref="B10:M10"/>
    <mergeCell ref="B11:M11"/>
    <mergeCell ref="J15:K15"/>
    <mergeCell ref="J14:K14"/>
    <mergeCell ref="E14:I14"/>
    <mergeCell ref="E15:I15"/>
    <mergeCell ref="J17:K17"/>
    <mergeCell ref="J18:K18"/>
    <mergeCell ref="E17:I17"/>
    <mergeCell ref="E18:I18"/>
    <mergeCell ref="J19:K19"/>
    <mergeCell ref="E19:I19"/>
    <mergeCell ref="E16:I16"/>
    <mergeCell ref="J16:K16"/>
    <mergeCell ref="J25:K25"/>
    <mergeCell ref="J23:K23"/>
    <mergeCell ref="J24:K24"/>
    <mergeCell ref="E23:I23"/>
    <mergeCell ref="E24:I24"/>
    <mergeCell ref="B9:M9"/>
    <mergeCell ref="A1:B4"/>
    <mergeCell ref="C1:M4"/>
    <mergeCell ref="C5:M5"/>
    <mergeCell ref="A8:M8"/>
    <mergeCell ref="A5:B5"/>
    <mergeCell ref="A6:B6"/>
    <mergeCell ref="C6:M6"/>
    <mergeCell ref="B12:M12"/>
    <mergeCell ref="A16:D16"/>
    <mergeCell ref="A17:D17"/>
    <mergeCell ref="A18:D18"/>
    <mergeCell ref="A19:D19"/>
    <mergeCell ref="A14:D14"/>
    <mergeCell ref="A15:D15"/>
  </mergeCells>
  <phoneticPr fontId="16"/>
  <conditionalFormatting sqref="M25">
    <cfRule type="expression" dxfId="7" priority="2">
      <formula>OR(AND(#REF!&gt;=24,#REF!&gt;=16))</formula>
    </cfRule>
    <cfRule type="expression" dxfId="6" priority="5">
      <formula>OR(AND(#REF!&lt;=23,#REF!&lt;=15))</formula>
    </cfRule>
    <cfRule type="expression" dxfId="5" priority="6">
      <formula>OR(#REF!&lt;23,#REF!&lt;15)</formula>
    </cfRule>
    <cfRule type="expression" dxfId="4" priority="7">
      <formula>OR(AND(#REF!&lt;23,#REF!&lt;15))</formula>
    </cfRule>
  </conditionalFormatting>
  <conditionalFormatting sqref="N25">
    <cfRule type="expression" dxfId="3" priority="1">
      <formula>OR($L$25&lt;=2.3,$M$25&lt;=1.5)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horizontalDpi="1200" verticalDpi="1200" r:id="rId1"/>
  <headerFooter>
    <oddHeader>&amp;L&amp;"Calibri (Body)</oddHeader>
    <oddFooter>&amp;R&amp;"Calibri (Body),Regular"
Page &amp;P of &amp;N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1D30C-9594-244B-B4D6-D3FFBF8FA399}">
  <dimension ref="A1:P104"/>
  <sheetViews>
    <sheetView zoomScaleNormal="100" zoomScalePageLayoutView="125" workbookViewId="0">
      <selection activeCell="A89" sqref="A89:E89"/>
    </sheetView>
  </sheetViews>
  <sheetFormatPr defaultColWidth="10.69140625" defaultRowHeight="20"/>
  <cols>
    <col min="1" max="1" width="2.69140625" style="11" customWidth="1"/>
    <col min="2" max="2" width="26.07421875" style="11" customWidth="1"/>
    <col min="3" max="3" width="5.4609375" style="11" customWidth="1"/>
    <col min="4" max="5" width="8.3046875" style="11" customWidth="1"/>
    <col min="6" max="7" width="7.07421875" style="11" customWidth="1"/>
    <col min="8" max="8" width="9.07421875" style="11" customWidth="1"/>
    <col min="9" max="9" width="8.84375" style="11" customWidth="1"/>
    <col min="10" max="11" width="8.3046875" style="11" customWidth="1"/>
    <col min="12" max="14" width="10.69140625" style="11"/>
    <col min="15" max="15" width="10.4609375" style="11" hidden="1" customWidth="1"/>
    <col min="16" max="16" width="3.53515625" style="11" hidden="1" customWidth="1"/>
    <col min="17" max="16384" width="10.69140625" style="11"/>
  </cols>
  <sheetData>
    <row r="1" spans="1:14" s="2" customFormat="1" ht="28.75" customHeight="1">
      <c r="A1" s="209"/>
      <c r="B1" s="209"/>
      <c r="C1" s="335" t="s">
        <v>143</v>
      </c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1"/>
    </row>
    <row r="2" spans="1:14" s="2" customFormat="1" ht="16.5">
      <c r="A2" s="209"/>
      <c r="B2" s="209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1"/>
    </row>
    <row r="3" spans="1:14" s="2" customFormat="1" ht="16.5">
      <c r="A3" s="209"/>
      <c r="B3" s="209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1"/>
    </row>
    <row r="4" spans="1:14" s="2" customFormat="1" ht="2.15" customHeight="1">
      <c r="A4" s="209"/>
      <c r="B4" s="209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1"/>
    </row>
    <row r="5" spans="1:14" s="3" customFormat="1" ht="18" customHeight="1">
      <c r="A5" s="337"/>
      <c r="B5" s="337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4"/>
    </row>
    <row r="6" spans="1:14" s="3" customFormat="1" ht="18" customHeight="1">
      <c r="A6" s="337" t="s">
        <v>175</v>
      </c>
      <c r="B6" s="337"/>
      <c r="C6" s="338" t="str">
        <f>IF(様式1!C10&lt;&gt;"",様式1!C10,IF(様式1!C10="",""))</f>
        <v/>
      </c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4"/>
    </row>
    <row r="7" spans="1:14" s="3" customFormat="1" ht="18" customHeight="1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4"/>
    </row>
    <row r="8" spans="1:14" s="9" customFormat="1" ht="18" customHeight="1">
      <c r="A8" s="104" t="s">
        <v>1</v>
      </c>
      <c r="B8" s="346" t="s">
        <v>75</v>
      </c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10"/>
    </row>
    <row r="9" spans="1:14" s="9" customFormat="1" ht="18" customHeight="1">
      <c r="A9" s="320"/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10"/>
    </row>
    <row r="10" spans="1:14" s="9" customFormat="1" ht="18" customHeight="1">
      <c r="A10" s="321" t="s">
        <v>144</v>
      </c>
      <c r="B10" s="572"/>
      <c r="C10" s="572"/>
      <c r="D10" s="572"/>
      <c r="E10" s="572"/>
      <c r="F10" s="572"/>
      <c r="G10" s="572"/>
      <c r="H10" s="572"/>
      <c r="I10" s="572"/>
      <c r="J10" s="572"/>
      <c r="K10" s="572"/>
      <c r="L10" s="572"/>
      <c r="M10" s="573"/>
    </row>
    <row r="11" spans="1:14" s="9" customFormat="1" ht="18" customHeight="1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10"/>
    </row>
    <row r="12" spans="1:14" s="9" customFormat="1" ht="18" customHeight="1">
      <c r="A12" s="104" t="s">
        <v>1</v>
      </c>
      <c r="B12" s="542" t="s">
        <v>83</v>
      </c>
      <c r="C12" s="542"/>
      <c r="D12" s="542"/>
      <c r="E12" s="542"/>
      <c r="F12" s="542"/>
      <c r="G12" s="542"/>
      <c r="H12" s="542"/>
      <c r="I12" s="542"/>
      <c r="J12" s="542"/>
      <c r="K12" s="542"/>
      <c r="L12" s="542"/>
      <c r="M12" s="542"/>
      <c r="N12" s="10"/>
    </row>
    <row r="13" spans="1:14" s="9" customFormat="1" ht="18" customHeight="1">
      <c r="A13" s="104" t="s">
        <v>1</v>
      </c>
      <c r="B13" s="542" t="s">
        <v>110</v>
      </c>
      <c r="C13" s="542"/>
      <c r="D13" s="542"/>
      <c r="E13" s="542"/>
      <c r="F13" s="542"/>
      <c r="G13" s="542"/>
      <c r="H13" s="542"/>
      <c r="I13" s="542"/>
      <c r="J13" s="542"/>
      <c r="K13" s="542"/>
      <c r="L13" s="542"/>
      <c r="M13" s="542"/>
      <c r="N13" s="10"/>
    </row>
    <row r="14" spans="1:14" s="9" customFormat="1" ht="18" customHeight="1">
      <c r="A14" s="104" t="s">
        <v>1</v>
      </c>
      <c r="B14" s="542" t="s">
        <v>82</v>
      </c>
      <c r="C14" s="542"/>
      <c r="D14" s="542"/>
      <c r="E14" s="542"/>
      <c r="F14" s="542"/>
      <c r="G14" s="542"/>
      <c r="H14" s="542"/>
      <c r="I14" s="542"/>
      <c r="J14" s="542"/>
      <c r="K14" s="542"/>
      <c r="L14" s="542"/>
      <c r="M14" s="542"/>
      <c r="N14" s="10"/>
    </row>
    <row r="15" spans="1:14" s="9" customFormat="1" ht="18" customHeight="1" thickBot="1">
      <c r="A15" s="31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4" ht="54" customHeight="1" thickTop="1" thickBot="1">
      <c r="A16" s="593" t="s">
        <v>48</v>
      </c>
      <c r="B16" s="364"/>
      <c r="C16" s="367" t="s">
        <v>49</v>
      </c>
      <c r="D16" s="439"/>
      <c r="E16" s="439"/>
      <c r="F16" s="439"/>
      <c r="G16" s="364"/>
      <c r="H16" s="367" t="s">
        <v>51</v>
      </c>
      <c r="I16" s="364"/>
      <c r="J16" s="367" t="s">
        <v>50</v>
      </c>
      <c r="K16" s="364"/>
      <c r="L16" s="82" t="s">
        <v>161</v>
      </c>
      <c r="M16" s="86" t="s">
        <v>160</v>
      </c>
    </row>
    <row r="17" spans="1:15" ht="18" customHeight="1" thickTop="1">
      <c r="A17" s="564"/>
      <c r="B17" s="565"/>
      <c r="C17" s="565"/>
      <c r="D17" s="565"/>
      <c r="E17" s="565"/>
      <c r="F17" s="565"/>
      <c r="G17" s="565"/>
      <c r="H17" s="565"/>
      <c r="I17" s="565"/>
      <c r="J17" s="566"/>
      <c r="K17" s="566"/>
      <c r="L17" s="105"/>
      <c r="M17" s="179" t="str">
        <f t="shared" ref="M17:M24" si="0">IF(L17&lt;&gt;"",6/L17,IF(L17="",""))</f>
        <v/>
      </c>
      <c r="N17" s="28"/>
    </row>
    <row r="18" spans="1:15" ht="18" customHeight="1">
      <c r="A18" s="562"/>
      <c r="B18" s="563"/>
      <c r="C18" s="563"/>
      <c r="D18" s="563"/>
      <c r="E18" s="563"/>
      <c r="F18" s="563"/>
      <c r="G18" s="563"/>
      <c r="H18" s="563"/>
      <c r="I18" s="563"/>
      <c r="J18" s="567"/>
      <c r="K18" s="567"/>
      <c r="L18" s="106"/>
      <c r="M18" s="180" t="str">
        <f t="shared" si="0"/>
        <v/>
      </c>
      <c r="N18" s="28"/>
    </row>
    <row r="19" spans="1:15" ht="18" customHeight="1">
      <c r="A19" s="562"/>
      <c r="B19" s="563"/>
      <c r="C19" s="563"/>
      <c r="D19" s="563"/>
      <c r="E19" s="563"/>
      <c r="F19" s="563"/>
      <c r="G19" s="563"/>
      <c r="H19" s="563"/>
      <c r="I19" s="563"/>
      <c r="J19" s="567"/>
      <c r="K19" s="567"/>
      <c r="L19" s="106"/>
      <c r="M19" s="180" t="str">
        <f t="shared" si="0"/>
        <v/>
      </c>
      <c r="N19" s="28"/>
    </row>
    <row r="20" spans="1:15" ht="18" customHeight="1">
      <c r="A20" s="562"/>
      <c r="B20" s="563"/>
      <c r="C20" s="563"/>
      <c r="D20" s="563"/>
      <c r="E20" s="563"/>
      <c r="F20" s="563"/>
      <c r="G20" s="563"/>
      <c r="H20" s="563"/>
      <c r="I20" s="563"/>
      <c r="J20" s="567"/>
      <c r="K20" s="567"/>
      <c r="L20" s="106"/>
      <c r="M20" s="180" t="str">
        <f t="shared" si="0"/>
        <v/>
      </c>
      <c r="N20" s="28"/>
    </row>
    <row r="21" spans="1:15" ht="18" customHeight="1">
      <c r="A21" s="562"/>
      <c r="B21" s="563"/>
      <c r="C21" s="563"/>
      <c r="D21" s="563"/>
      <c r="E21" s="563"/>
      <c r="F21" s="563"/>
      <c r="G21" s="563"/>
      <c r="H21" s="563"/>
      <c r="I21" s="563"/>
      <c r="J21" s="567"/>
      <c r="K21" s="567"/>
      <c r="L21" s="106"/>
      <c r="M21" s="180" t="str">
        <f t="shared" si="0"/>
        <v/>
      </c>
      <c r="N21" s="28"/>
    </row>
    <row r="22" spans="1:15" ht="18" customHeight="1">
      <c r="A22" s="562"/>
      <c r="B22" s="563"/>
      <c r="C22" s="563"/>
      <c r="D22" s="563"/>
      <c r="E22" s="563"/>
      <c r="F22" s="563"/>
      <c r="G22" s="563"/>
      <c r="H22" s="563"/>
      <c r="I22" s="563"/>
      <c r="J22" s="567"/>
      <c r="K22" s="567"/>
      <c r="L22" s="106"/>
      <c r="M22" s="180" t="str">
        <f t="shared" si="0"/>
        <v/>
      </c>
      <c r="N22" s="28"/>
    </row>
    <row r="23" spans="1:15" ht="18" customHeight="1">
      <c r="A23" s="562"/>
      <c r="B23" s="563"/>
      <c r="C23" s="563"/>
      <c r="D23" s="563"/>
      <c r="E23" s="563"/>
      <c r="F23" s="563"/>
      <c r="G23" s="563"/>
      <c r="H23" s="563"/>
      <c r="I23" s="563"/>
      <c r="J23" s="567"/>
      <c r="K23" s="567"/>
      <c r="L23" s="106"/>
      <c r="M23" s="180" t="str">
        <f t="shared" si="0"/>
        <v/>
      </c>
      <c r="N23" s="28"/>
    </row>
    <row r="24" spans="1:15" ht="18" customHeight="1" thickBot="1">
      <c r="A24" s="594"/>
      <c r="B24" s="595"/>
      <c r="C24" s="595"/>
      <c r="D24" s="595"/>
      <c r="E24" s="595"/>
      <c r="F24" s="595"/>
      <c r="G24" s="595"/>
      <c r="H24" s="595"/>
      <c r="I24" s="595"/>
      <c r="J24" s="596"/>
      <c r="K24" s="596"/>
      <c r="L24" s="107"/>
      <c r="M24" s="181" t="str">
        <f t="shared" si="0"/>
        <v/>
      </c>
      <c r="N24" s="28"/>
    </row>
    <row r="25" spans="1:15" ht="54" customHeight="1" thickTop="1" thickBot="1">
      <c r="A25" s="540"/>
      <c r="B25" s="540"/>
      <c r="C25" s="540"/>
      <c r="D25" s="540"/>
      <c r="E25" s="540"/>
      <c r="F25" s="540"/>
      <c r="G25" s="540"/>
      <c r="H25" s="540"/>
      <c r="I25" s="540"/>
      <c r="J25" s="540"/>
      <c r="K25" s="89"/>
      <c r="L25" s="87" t="s">
        <v>203</v>
      </c>
      <c r="M25" s="92" t="str">
        <f>IF(M17="","",IF(M17&lt;&gt;"",SUM(M17:M24)))</f>
        <v/>
      </c>
      <c r="O25" s="188">
        <f>SUM(M17:M24)</f>
        <v>0</v>
      </c>
    </row>
    <row r="26" spans="1:15" ht="18" customHeight="1">
      <c r="A26" s="541" t="s">
        <v>145</v>
      </c>
      <c r="B26" s="435"/>
      <c r="C26" s="435"/>
      <c r="D26" s="435"/>
      <c r="E26" s="435"/>
      <c r="F26" s="435"/>
      <c r="G26" s="435"/>
      <c r="H26" s="435"/>
      <c r="I26" s="435"/>
      <c r="J26" s="435"/>
      <c r="K26" s="435"/>
      <c r="L26" s="435"/>
      <c r="M26" s="436"/>
    </row>
    <row r="27" spans="1:15" ht="18" customHeight="1">
      <c r="A27" s="47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7"/>
      <c r="N27" s="28"/>
    </row>
    <row r="28" spans="1:15" ht="18" customHeight="1">
      <c r="A28" s="104" t="s">
        <v>1</v>
      </c>
      <c r="B28" s="358" t="s">
        <v>111</v>
      </c>
      <c r="C28" s="542"/>
      <c r="D28" s="542"/>
      <c r="E28" s="542"/>
      <c r="F28" s="542"/>
      <c r="G28" s="542"/>
      <c r="H28" s="542"/>
      <c r="I28" s="542"/>
      <c r="J28" s="542"/>
      <c r="K28" s="542"/>
      <c r="L28" s="542"/>
      <c r="M28" s="542"/>
      <c r="N28" s="28"/>
    </row>
    <row r="29" spans="1:15" ht="18" customHeight="1">
      <c r="A29" s="104" t="s">
        <v>1</v>
      </c>
      <c r="B29" s="542" t="s">
        <v>84</v>
      </c>
      <c r="C29" s="542"/>
      <c r="D29" s="542"/>
      <c r="E29" s="542"/>
      <c r="F29" s="542"/>
      <c r="G29" s="542"/>
      <c r="H29" s="542"/>
      <c r="I29" s="542"/>
      <c r="J29" s="542"/>
      <c r="K29" s="542"/>
      <c r="L29" s="542"/>
      <c r="M29" s="542"/>
      <c r="N29" s="28"/>
    </row>
    <row r="30" spans="1:15" ht="18" customHeight="1" thickBot="1">
      <c r="A30" s="31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1:15" ht="54" customHeight="1" thickTop="1" thickBot="1">
      <c r="A31" s="593" t="s">
        <v>53</v>
      </c>
      <c r="B31" s="364"/>
      <c r="C31" s="367" t="s">
        <v>49</v>
      </c>
      <c r="D31" s="439"/>
      <c r="E31" s="439"/>
      <c r="F31" s="439"/>
      <c r="G31" s="364"/>
      <c r="H31" s="367" t="s">
        <v>51</v>
      </c>
      <c r="I31" s="364"/>
      <c r="J31" s="367" t="s">
        <v>50</v>
      </c>
      <c r="K31" s="364"/>
      <c r="L31" s="82" t="s">
        <v>161</v>
      </c>
      <c r="M31" s="43" t="s">
        <v>160</v>
      </c>
      <c r="N31" s="28"/>
    </row>
    <row r="32" spans="1:15" customFormat="1" ht="18" customHeight="1" thickTop="1">
      <c r="A32" s="597"/>
      <c r="B32" s="598"/>
      <c r="C32" s="598"/>
      <c r="D32" s="598"/>
      <c r="E32" s="598"/>
      <c r="F32" s="598"/>
      <c r="G32" s="598"/>
      <c r="H32" s="598"/>
      <c r="I32" s="598"/>
      <c r="J32" s="599"/>
      <c r="K32" s="599"/>
      <c r="L32" s="137"/>
      <c r="M32" s="182" t="str">
        <f>IF(L32&lt;&gt;"",2/L32,IF(L32="",""))</f>
        <v/>
      </c>
    </row>
    <row r="33" spans="1:13" customFormat="1" ht="18" customHeight="1">
      <c r="A33" s="600"/>
      <c r="B33" s="591"/>
      <c r="C33" s="591"/>
      <c r="D33" s="591"/>
      <c r="E33" s="591"/>
      <c r="F33" s="591"/>
      <c r="G33" s="591"/>
      <c r="H33" s="591"/>
      <c r="I33" s="591"/>
      <c r="J33" s="592"/>
      <c r="K33" s="592"/>
      <c r="L33" s="138"/>
      <c r="M33" s="183" t="str">
        <f>IF(L33&lt;&gt;"",2/L33,IF(L33="",""))</f>
        <v/>
      </c>
    </row>
    <row r="34" spans="1:13" customFormat="1" ht="18" customHeight="1">
      <c r="A34" s="568"/>
      <c r="B34" s="569"/>
      <c r="C34" s="570"/>
      <c r="D34" s="571"/>
      <c r="E34" s="571"/>
      <c r="F34" s="571"/>
      <c r="G34" s="569"/>
      <c r="H34" s="570"/>
      <c r="I34" s="569"/>
      <c r="J34" s="560"/>
      <c r="K34" s="561"/>
      <c r="L34" s="138"/>
      <c r="M34" s="183" t="str">
        <f t="shared" ref="M34:M47" si="1">IF(L34&lt;&gt;"",2/L34,IF(L34="",""))</f>
        <v/>
      </c>
    </row>
    <row r="35" spans="1:13" customFormat="1" ht="18" customHeight="1">
      <c r="A35" s="568"/>
      <c r="B35" s="569"/>
      <c r="C35" s="570"/>
      <c r="D35" s="571"/>
      <c r="E35" s="571"/>
      <c r="F35" s="571"/>
      <c r="G35" s="569"/>
      <c r="H35" s="570"/>
      <c r="I35" s="569"/>
      <c r="J35" s="560"/>
      <c r="K35" s="561"/>
      <c r="L35" s="138"/>
      <c r="M35" s="183" t="str">
        <f t="shared" si="1"/>
        <v/>
      </c>
    </row>
    <row r="36" spans="1:13" customFormat="1" ht="18" customHeight="1">
      <c r="A36" s="568"/>
      <c r="B36" s="569"/>
      <c r="C36" s="570"/>
      <c r="D36" s="571"/>
      <c r="E36" s="571"/>
      <c r="F36" s="571"/>
      <c r="G36" s="569"/>
      <c r="H36" s="570"/>
      <c r="I36" s="569"/>
      <c r="J36" s="560"/>
      <c r="K36" s="561"/>
      <c r="L36" s="138"/>
      <c r="M36" s="183" t="str">
        <f t="shared" si="1"/>
        <v/>
      </c>
    </row>
    <row r="37" spans="1:13" customFormat="1" ht="18" customHeight="1">
      <c r="A37" s="600"/>
      <c r="B37" s="591"/>
      <c r="C37" s="591"/>
      <c r="D37" s="591"/>
      <c r="E37" s="591"/>
      <c r="F37" s="591"/>
      <c r="G37" s="591"/>
      <c r="H37" s="591"/>
      <c r="I37" s="591"/>
      <c r="J37" s="592"/>
      <c r="K37" s="592"/>
      <c r="L37" s="138"/>
      <c r="M37" s="183" t="str">
        <f t="shared" si="1"/>
        <v/>
      </c>
    </row>
    <row r="38" spans="1:13" customFormat="1" ht="18" customHeight="1">
      <c r="A38" s="589"/>
      <c r="B38" s="590"/>
      <c r="C38" s="590"/>
      <c r="D38" s="590"/>
      <c r="E38" s="590"/>
      <c r="F38" s="590"/>
      <c r="G38" s="590"/>
      <c r="H38" s="591"/>
      <c r="I38" s="591"/>
      <c r="J38" s="592"/>
      <c r="K38" s="592"/>
      <c r="L38" s="138"/>
      <c r="M38" s="183" t="str">
        <f t="shared" si="1"/>
        <v/>
      </c>
    </row>
    <row r="39" spans="1:13" customFormat="1" ht="18" customHeight="1">
      <c r="A39" s="589"/>
      <c r="B39" s="590"/>
      <c r="C39" s="590"/>
      <c r="D39" s="590"/>
      <c r="E39" s="590"/>
      <c r="F39" s="590"/>
      <c r="G39" s="590"/>
      <c r="H39" s="591"/>
      <c r="I39" s="591"/>
      <c r="J39" s="592"/>
      <c r="K39" s="592"/>
      <c r="L39" s="138"/>
      <c r="M39" s="183" t="str">
        <f t="shared" si="1"/>
        <v/>
      </c>
    </row>
    <row r="40" spans="1:13" customFormat="1" ht="18" customHeight="1">
      <c r="A40" s="589"/>
      <c r="B40" s="590"/>
      <c r="C40" s="590"/>
      <c r="D40" s="590"/>
      <c r="E40" s="590"/>
      <c r="F40" s="590"/>
      <c r="G40" s="590"/>
      <c r="H40" s="591"/>
      <c r="I40" s="591"/>
      <c r="J40" s="592"/>
      <c r="K40" s="592"/>
      <c r="L40" s="138"/>
      <c r="M40" s="183" t="str">
        <f t="shared" si="1"/>
        <v/>
      </c>
    </row>
    <row r="41" spans="1:13" customFormat="1" ht="18" customHeight="1">
      <c r="A41" s="589"/>
      <c r="B41" s="590"/>
      <c r="C41" s="590"/>
      <c r="D41" s="590"/>
      <c r="E41" s="590"/>
      <c r="F41" s="590"/>
      <c r="G41" s="590"/>
      <c r="H41" s="591"/>
      <c r="I41" s="591"/>
      <c r="J41" s="592"/>
      <c r="K41" s="592"/>
      <c r="L41" s="138"/>
      <c r="M41" s="183" t="str">
        <f t="shared" si="1"/>
        <v/>
      </c>
    </row>
    <row r="42" spans="1:13" customFormat="1" ht="18" customHeight="1">
      <c r="A42" s="582"/>
      <c r="B42" s="583"/>
      <c r="C42" s="584"/>
      <c r="D42" s="585"/>
      <c r="E42" s="585"/>
      <c r="F42" s="585"/>
      <c r="G42" s="583"/>
      <c r="H42" s="570"/>
      <c r="I42" s="569"/>
      <c r="J42" s="560"/>
      <c r="K42" s="561"/>
      <c r="L42" s="138"/>
      <c r="M42" s="183" t="str">
        <f t="shared" si="1"/>
        <v/>
      </c>
    </row>
    <row r="43" spans="1:13" customFormat="1" ht="18" customHeight="1">
      <c r="A43" s="582"/>
      <c r="B43" s="583"/>
      <c r="C43" s="584"/>
      <c r="D43" s="585"/>
      <c r="E43" s="585"/>
      <c r="F43" s="585"/>
      <c r="G43" s="583"/>
      <c r="H43" s="570"/>
      <c r="I43" s="569"/>
      <c r="J43" s="560"/>
      <c r="K43" s="561"/>
      <c r="L43" s="138"/>
      <c r="M43" s="183" t="str">
        <f t="shared" si="1"/>
        <v/>
      </c>
    </row>
    <row r="44" spans="1:13" customFormat="1" ht="18" customHeight="1">
      <c r="A44" s="582"/>
      <c r="B44" s="583"/>
      <c r="C44" s="584"/>
      <c r="D44" s="585"/>
      <c r="E44" s="585"/>
      <c r="F44" s="585"/>
      <c r="G44" s="583"/>
      <c r="H44" s="570"/>
      <c r="I44" s="569"/>
      <c r="J44" s="560"/>
      <c r="K44" s="561"/>
      <c r="L44" s="138"/>
      <c r="M44" s="183" t="str">
        <f t="shared" si="1"/>
        <v/>
      </c>
    </row>
    <row r="45" spans="1:13" customFormat="1" ht="18" customHeight="1">
      <c r="A45" s="589"/>
      <c r="B45" s="590"/>
      <c r="C45" s="590"/>
      <c r="D45" s="590"/>
      <c r="E45" s="590"/>
      <c r="F45" s="590"/>
      <c r="G45" s="590"/>
      <c r="H45" s="591"/>
      <c r="I45" s="591"/>
      <c r="J45" s="592"/>
      <c r="K45" s="592"/>
      <c r="L45" s="138"/>
      <c r="M45" s="183" t="str">
        <f t="shared" si="1"/>
        <v/>
      </c>
    </row>
    <row r="46" spans="1:13" customFormat="1" ht="18" customHeight="1">
      <c r="A46" s="568"/>
      <c r="B46" s="569"/>
      <c r="C46" s="570"/>
      <c r="D46" s="571"/>
      <c r="E46" s="571"/>
      <c r="F46" s="571"/>
      <c r="G46" s="569"/>
      <c r="H46" s="570"/>
      <c r="I46" s="569"/>
      <c r="J46" s="560"/>
      <c r="K46" s="561"/>
      <c r="L46" s="138"/>
      <c r="M46" s="183" t="str">
        <f t="shared" si="1"/>
        <v/>
      </c>
    </row>
    <row r="47" spans="1:13" customFormat="1" ht="18" customHeight="1">
      <c r="A47" s="589"/>
      <c r="B47" s="590"/>
      <c r="C47" s="590"/>
      <c r="D47" s="590"/>
      <c r="E47" s="590"/>
      <c r="F47" s="590"/>
      <c r="G47" s="590"/>
      <c r="H47" s="591"/>
      <c r="I47" s="591"/>
      <c r="J47" s="592"/>
      <c r="K47" s="592"/>
      <c r="L47" s="138"/>
      <c r="M47" s="183" t="str">
        <f t="shared" si="1"/>
        <v/>
      </c>
    </row>
    <row r="48" spans="1:13" customFormat="1" ht="18" customHeight="1" thickBot="1">
      <c r="A48" s="586"/>
      <c r="B48" s="587"/>
      <c r="C48" s="587"/>
      <c r="D48" s="587"/>
      <c r="E48" s="587"/>
      <c r="F48" s="587"/>
      <c r="G48" s="587"/>
      <c r="H48" s="576"/>
      <c r="I48" s="576"/>
      <c r="J48" s="577"/>
      <c r="K48" s="577"/>
      <c r="L48" s="139"/>
      <c r="M48" s="184" t="str">
        <f>IF(L48&lt;&gt;"",2/L48,IF(L48="",""))</f>
        <v/>
      </c>
    </row>
    <row r="49" spans="1:15" customFormat="1" ht="54" customHeight="1" thickTop="1" thickBot="1">
      <c r="A49" s="588"/>
      <c r="B49" s="588"/>
      <c r="C49" s="588"/>
      <c r="D49" s="588"/>
      <c r="E49" s="588"/>
      <c r="F49" s="588"/>
      <c r="G49" s="588"/>
      <c r="H49" s="588"/>
      <c r="I49" s="588"/>
      <c r="J49" s="588"/>
      <c r="K49" s="90"/>
      <c r="L49" s="91" t="s">
        <v>203</v>
      </c>
      <c r="M49" s="93" t="str">
        <f>IF(M32="","",IF(M32&lt;&gt;"",SUM(M32:M48)))</f>
        <v/>
      </c>
      <c r="O49" s="189">
        <f>SUM(M32:M48)</f>
        <v>0</v>
      </c>
    </row>
    <row r="50" spans="1:15" customFormat="1" ht="18" customHeight="1" thickTop="1">
      <c r="A50" s="321" t="s">
        <v>146</v>
      </c>
      <c r="B50" s="572"/>
      <c r="C50" s="572"/>
      <c r="D50" s="572"/>
      <c r="E50" s="572"/>
      <c r="F50" s="572"/>
      <c r="G50" s="572"/>
      <c r="H50" s="572"/>
      <c r="I50" s="572"/>
      <c r="J50" s="572"/>
      <c r="K50" s="572"/>
      <c r="L50" s="572"/>
      <c r="M50" s="573"/>
    </row>
    <row r="51" spans="1:15" customFormat="1" ht="18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5" customFormat="1" ht="18" customHeight="1">
      <c r="A52" s="104" t="s">
        <v>1</v>
      </c>
      <c r="B52" s="542" t="s">
        <v>85</v>
      </c>
      <c r="C52" s="542"/>
      <c r="D52" s="542"/>
      <c r="E52" s="542"/>
      <c r="F52" s="542"/>
      <c r="G52" s="542"/>
      <c r="H52" s="542"/>
      <c r="I52" s="542"/>
      <c r="J52" s="542"/>
      <c r="K52" s="542"/>
      <c r="L52" s="542"/>
      <c r="M52" s="542"/>
    </row>
    <row r="53" spans="1:15" customFormat="1" ht="18" customHeight="1">
      <c r="A53" s="104" t="s">
        <v>1</v>
      </c>
      <c r="B53" s="542" t="s">
        <v>213</v>
      </c>
      <c r="C53" s="542"/>
      <c r="D53" s="542"/>
      <c r="E53" s="542"/>
      <c r="F53" s="542"/>
      <c r="G53" s="542"/>
      <c r="H53" s="542"/>
      <c r="I53" s="542"/>
      <c r="J53" s="542"/>
      <c r="K53" s="542"/>
      <c r="L53" s="542"/>
      <c r="M53" s="542"/>
    </row>
    <row r="54" spans="1:15" customFormat="1" ht="18" customHeight="1" thickBot="1">
      <c r="A54" s="56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</row>
    <row r="55" spans="1:15" customFormat="1" ht="54" customHeight="1" thickTop="1" thickBot="1">
      <c r="A55" s="438" t="s">
        <v>54</v>
      </c>
      <c r="B55" s="364"/>
      <c r="C55" s="525" t="s">
        <v>55</v>
      </c>
      <c r="D55" s="526"/>
      <c r="E55" s="526"/>
      <c r="F55" s="526"/>
      <c r="G55" s="526"/>
      <c r="H55" s="527"/>
      <c r="I55" s="662" t="s">
        <v>217</v>
      </c>
      <c r="J55" s="663"/>
      <c r="K55" s="525" t="s">
        <v>162</v>
      </c>
      <c r="L55" s="527"/>
      <c r="M55" s="43" t="s">
        <v>160</v>
      </c>
    </row>
    <row r="56" spans="1:15" customFormat="1" ht="18" customHeight="1" thickTop="1">
      <c r="A56" s="574"/>
      <c r="B56" s="575"/>
      <c r="C56" s="537"/>
      <c r="D56" s="538"/>
      <c r="E56" s="538"/>
      <c r="F56" s="538"/>
      <c r="G56" s="538"/>
      <c r="H56" s="539"/>
      <c r="I56" s="580"/>
      <c r="J56" s="581"/>
      <c r="K56" s="578"/>
      <c r="L56" s="579"/>
      <c r="M56" s="112" t="str">
        <f>IF(K56&lt;&gt;"",2,IF(K56="",""))</f>
        <v/>
      </c>
      <c r="O56" t="s">
        <v>196</v>
      </c>
    </row>
    <row r="57" spans="1:15" customFormat="1" ht="18" customHeight="1">
      <c r="A57" s="544"/>
      <c r="B57" s="545"/>
      <c r="C57" s="532"/>
      <c r="D57" s="245"/>
      <c r="E57" s="245"/>
      <c r="F57" s="245"/>
      <c r="G57" s="245"/>
      <c r="H57" s="531"/>
      <c r="I57" s="533"/>
      <c r="J57" s="534"/>
      <c r="K57" s="535"/>
      <c r="L57" s="536"/>
      <c r="M57" s="113" t="str">
        <f>IF(K57&lt;&gt;"",2,IF(K57="",""))</f>
        <v/>
      </c>
      <c r="O57" t="s">
        <v>197</v>
      </c>
    </row>
    <row r="58" spans="1:15" customFormat="1" ht="18" customHeight="1">
      <c r="A58" s="544"/>
      <c r="B58" s="545"/>
      <c r="C58" s="532"/>
      <c r="D58" s="245"/>
      <c r="E58" s="245"/>
      <c r="F58" s="245"/>
      <c r="G58" s="245"/>
      <c r="H58" s="531"/>
      <c r="I58" s="533"/>
      <c r="J58" s="534"/>
      <c r="K58" s="535"/>
      <c r="L58" s="536"/>
      <c r="M58" s="113" t="str">
        <f t="shared" ref="M58:M71" si="2">IF(K58&lt;&gt;"",2,IF(K58="",""))</f>
        <v/>
      </c>
    </row>
    <row r="59" spans="1:15" customFormat="1" ht="18" customHeight="1">
      <c r="A59" s="544"/>
      <c r="B59" s="545"/>
      <c r="C59" s="532"/>
      <c r="D59" s="245"/>
      <c r="E59" s="245"/>
      <c r="F59" s="245"/>
      <c r="G59" s="245"/>
      <c r="H59" s="531"/>
      <c r="I59" s="533"/>
      <c r="J59" s="534"/>
      <c r="K59" s="535"/>
      <c r="L59" s="536"/>
      <c r="M59" s="113" t="str">
        <f t="shared" si="2"/>
        <v/>
      </c>
    </row>
    <row r="60" spans="1:15" customFormat="1" ht="18" customHeight="1">
      <c r="A60" s="544"/>
      <c r="B60" s="545"/>
      <c r="C60" s="532"/>
      <c r="D60" s="245"/>
      <c r="E60" s="245"/>
      <c r="F60" s="245"/>
      <c r="G60" s="245"/>
      <c r="H60" s="531"/>
      <c r="I60" s="533"/>
      <c r="J60" s="534"/>
      <c r="K60" s="535"/>
      <c r="L60" s="536"/>
      <c r="M60" s="113" t="str">
        <f t="shared" si="2"/>
        <v/>
      </c>
    </row>
    <row r="61" spans="1:15" customFormat="1" ht="18" customHeight="1">
      <c r="A61" s="544"/>
      <c r="B61" s="545"/>
      <c r="C61" s="532"/>
      <c r="D61" s="245"/>
      <c r="E61" s="245"/>
      <c r="F61" s="245"/>
      <c r="G61" s="245"/>
      <c r="H61" s="531"/>
      <c r="I61" s="533"/>
      <c r="J61" s="534"/>
      <c r="K61" s="535"/>
      <c r="L61" s="536"/>
      <c r="M61" s="113" t="str">
        <f t="shared" si="2"/>
        <v/>
      </c>
    </row>
    <row r="62" spans="1:15" customFormat="1" ht="18" customHeight="1">
      <c r="A62" s="197"/>
      <c r="B62" s="531"/>
      <c r="C62" s="532"/>
      <c r="D62" s="245"/>
      <c r="E62" s="245"/>
      <c r="F62" s="245"/>
      <c r="G62" s="245"/>
      <c r="H62" s="531"/>
      <c r="I62" s="533"/>
      <c r="J62" s="534"/>
      <c r="K62" s="535"/>
      <c r="L62" s="536"/>
      <c r="M62" s="113" t="str">
        <f t="shared" si="2"/>
        <v/>
      </c>
    </row>
    <row r="63" spans="1:15" customFormat="1" ht="18" customHeight="1">
      <c r="A63" s="197"/>
      <c r="B63" s="531"/>
      <c r="C63" s="532"/>
      <c r="D63" s="245"/>
      <c r="E63" s="245"/>
      <c r="F63" s="245"/>
      <c r="G63" s="245"/>
      <c r="H63" s="531"/>
      <c r="I63" s="533"/>
      <c r="J63" s="534"/>
      <c r="K63" s="535"/>
      <c r="L63" s="536"/>
      <c r="M63" s="113" t="str">
        <f t="shared" si="2"/>
        <v/>
      </c>
    </row>
    <row r="64" spans="1:15" customFormat="1" ht="18" customHeight="1">
      <c r="A64" s="197"/>
      <c r="B64" s="531"/>
      <c r="C64" s="532"/>
      <c r="D64" s="245"/>
      <c r="E64" s="245"/>
      <c r="F64" s="245"/>
      <c r="G64" s="245"/>
      <c r="H64" s="531"/>
      <c r="I64" s="533"/>
      <c r="J64" s="534"/>
      <c r="K64" s="535"/>
      <c r="L64" s="536"/>
      <c r="M64" s="113" t="str">
        <f t="shared" si="2"/>
        <v/>
      </c>
    </row>
    <row r="65" spans="1:15" customFormat="1" ht="18" customHeight="1">
      <c r="A65" s="197"/>
      <c r="B65" s="531"/>
      <c r="C65" s="532"/>
      <c r="D65" s="245"/>
      <c r="E65" s="245"/>
      <c r="F65" s="245"/>
      <c r="G65" s="245"/>
      <c r="H65" s="531"/>
      <c r="I65" s="533"/>
      <c r="J65" s="534"/>
      <c r="K65" s="535"/>
      <c r="L65" s="536"/>
      <c r="M65" s="113" t="str">
        <f t="shared" si="2"/>
        <v/>
      </c>
    </row>
    <row r="66" spans="1:15" customFormat="1" ht="18" customHeight="1">
      <c r="A66" s="197"/>
      <c r="B66" s="531"/>
      <c r="C66" s="532"/>
      <c r="D66" s="245"/>
      <c r="E66" s="245"/>
      <c r="F66" s="245"/>
      <c r="G66" s="245"/>
      <c r="H66" s="531"/>
      <c r="I66" s="533"/>
      <c r="J66" s="534"/>
      <c r="K66" s="535"/>
      <c r="L66" s="536"/>
      <c r="M66" s="113" t="str">
        <f t="shared" si="2"/>
        <v/>
      </c>
    </row>
    <row r="67" spans="1:15" customFormat="1" ht="18" customHeight="1">
      <c r="A67" s="197"/>
      <c r="B67" s="531"/>
      <c r="C67" s="532"/>
      <c r="D67" s="245"/>
      <c r="E67" s="245"/>
      <c r="F67" s="245"/>
      <c r="G67" s="245"/>
      <c r="H67" s="531"/>
      <c r="I67" s="533"/>
      <c r="J67" s="534"/>
      <c r="K67" s="535"/>
      <c r="L67" s="536"/>
      <c r="M67" s="113" t="str">
        <f t="shared" si="2"/>
        <v/>
      </c>
    </row>
    <row r="68" spans="1:15" customFormat="1" ht="18" customHeight="1">
      <c r="A68" s="197"/>
      <c r="B68" s="531"/>
      <c r="C68" s="532"/>
      <c r="D68" s="245"/>
      <c r="E68" s="245"/>
      <c r="F68" s="245"/>
      <c r="G68" s="245"/>
      <c r="H68" s="531"/>
      <c r="I68" s="533"/>
      <c r="J68" s="534"/>
      <c r="K68" s="535"/>
      <c r="L68" s="536"/>
      <c r="M68" s="113" t="str">
        <f t="shared" si="2"/>
        <v/>
      </c>
    </row>
    <row r="69" spans="1:15" customFormat="1" ht="18" customHeight="1">
      <c r="A69" s="544"/>
      <c r="B69" s="545"/>
      <c r="C69" s="532"/>
      <c r="D69" s="245"/>
      <c r="E69" s="245"/>
      <c r="F69" s="245"/>
      <c r="G69" s="245"/>
      <c r="H69" s="531"/>
      <c r="I69" s="533"/>
      <c r="J69" s="534"/>
      <c r="K69" s="535"/>
      <c r="L69" s="536"/>
      <c r="M69" s="113" t="str">
        <f t="shared" si="2"/>
        <v/>
      </c>
    </row>
    <row r="70" spans="1:15" customFormat="1" ht="18" customHeight="1">
      <c r="A70" s="197"/>
      <c r="B70" s="531"/>
      <c r="C70" s="532"/>
      <c r="D70" s="245"/>
      <c r="E70" s="245"/>
      <c r="F70" s="245"/>
      <c r="G70" s="245"/>
      <c r="H70" s="531"/>
      <c r="I70" s="533"/>
      <c r="J70" s="534"/>
      <c r="K70" s="535"/>
      <c r="L70" s="536"/>
      <c r="M70" s="113" t="str">
        <f t="shared" si="2"/>
        <v/>
      </c>
    </row>
    <row r="71" spans="1:15" customFormat="1" ht="18" customHeight="1">
      <c r="A71" s="544"/>
      <c r="B71" s="545"/>
      <c r="C71" s="532"/>
      <c r="D71" s="245"/>
      <c r="E71" s="245"/>
      <c r="F71" s="245"/>
      <c r="G71" s="245"/>
      <c r="H71" s="531"/>
      <c r="I71" s="533"/>
      <c r="J71" s="534"/>
      <c r="K71" s="535"/>
      <c r="L71" s="536"/>
      <c r="M71" s="113" t="str">
        <f t="shared" si="2"/>
        <v/>
      </c>
    </row>
    <row r="72" spans="1:15" customFormat="1" ht="18" customHeight="1" thickBot="1">
      <c r="A72" s="546"/>
      <c r="B72" s="547"/>
      <c r="C72" s="552"/>
      <c r="D72" s="553"/>
      <c r="E72" s="553"/>
      <c r="F72" s="553"/>
      <c r="G72" s="553"/>
      <c r="H72" s="554"/>
      <c r="I72" s="550"/>
      <c r="J72" s="551"/>
      <c r="K72" s="548"/>
      <c r="L72" s="549"/>
      <c r="M72" s="114" t="str">
        <f>IF(K72&lt;&gt;"",2,IF(K72="",""))</f>
        <v/>
      </c>
    </row>
    <row r="73" spans="1:15" customFormat="1" ht="54" customHeight="1" thickTop="1" thickBot="1">
      <c r="A73" s="540"/>
      <c r="B73" s="540"/>
      <c r="C73" s="540"/>
      <c r="D73" s="540"/>
      <c r="E73" s="540"/>
      <c r="F73" s="540"/>
      <c r="G73" s="540"/>
      <c r="H73" s="540"/>
      <c r="I73" s="540"/>
      <c r="J73" s="540"/>
      <c r="K73" s="89"/>
      <c r="L73" s="88" t="s">
        <v>203</v>
      </c>
      <c r="M73" s="93" t="str">
        <f>IF(M56="","",IF(M56&lt;&gt;"",SUM(L56:M72)))</f>
        <v/>
      </c>
      <c r="O73" s="189">
        <f>SUM(M56:M72)</f>
        <v>0</v>
      </c>
    </row>
    <row r="74" spans="1:15" customFormat="1" ht="18" customHeight="1" thickTop="1">
      <c r="A74" s="541" t="s">
        <v>147</v>
      </c>
      <c r="B74" s="435"/>
      <c r="C74" s="435"/>
      <c r="D74" s="435"/>
      <c r="E74" s="435"/>
      <c r="F74" s="435"/>
      <c r="G74" s="435"/>
      <c r="H74" s="435"/>
      <c r="I74" s="435"/>
      <c r="J74" s="435"/>
      <c r="K74" s="435"/>
      <c r="L74" s="435"/>
      <c r="M74" s="436"/>
    </row>
    <row r="75" spans="1:15" customFormat="1" ht="18" customHeight="1">
      <c r="A75" s="75"/>
      <c r="B75" s="47"/>
      <c r="C75" s="47"/>
      <c r="D75" s="47"/>
      <c r="E75" s="47"/>
      <c r="F75" s="47"/>
      <c r="G75" s="49"/>
      <c r="H75" s="49"/>
      <c r="I75" s="49"/>
      <c r="J75" s="49"/>
      <c r="K75" s="49"/>
      <c r="L75" s="49"/>
      <c r="M75" s="49"/>
    </row>
    <row r="76" spans="1:15" customFormat="1" ht="18" customHeight="1">
      <c r="A76" s="543" t="s">
        <v>1</v>
      </c>
      <c r="B76" s="358" t="s">
        <v>56</v>
      </c>
      <c r="C76" s="358"/>
      <c r="D76" s="358"/>
      <c r="E76" s="358"/>
      <c r="F76" s="358"/>
      <c r="G76" s="358" t="s">
        <v>58</v>
      </c>
      <c r="H76" s="542"/>
      <c r="I76" s="542"/>
      <c r="J76" s="542"/>
      <c r="K76" s="542"/>
      <c r="L76" s="542"/>
      <c r="M76" s="542"/>
    </row>
    <row r="77" spans="1:15" customFormat="1" ht="18" customHeight="1">
      <c r="A77" s="543"/>
      <c r="B77" s="524" t="s">
        <v>112</v>
      </c>
      <c r="C77" s="524"/>
      <c r="D77" s="524"/>
      <c r="E77" s="524"/>
      <c r="F77" s="524"/>
      <c r="G77" s="542" t="s">
        <v>57</v>
      </c>
      <c r="H77" s="542"/>
      <c r="I77" s="542"/>
      <c r="J77" s="542"/>
      <c r="K77" s="542"/>
      <c r="L77" s="542"/>
      <c r="M77" s="542"/>
    </row>
    <row r="78" spans="1:15" customFormat="1" ht="18" customHeight="1">
      <c r="A78" s="543"/>
      <c r="B78" s="358" t="s">
        <v>65</v>
      </c>
      <c r="C78" s="358"/>
      <c r="D78" s="358"/>
      <c r="E78" s="358"/>
      <c r="F78" s="358"/>
      <c r="G78" s="542" t="s">
        <v>60</v>
      </c>
      <c r="H78" s="542"/>
      <c r="I78" s="542"/>
      <c r="J78" s="542"/>
      <c r="K78" s="542"/>
      <c r="L78" s="542"/>
      <c r="M78" s="542"/>
    </row>
    <row r="79" spans="1:15" customFormat="1" ht="18" customHeight="1">
      <c r="A79" s="543"/>
      <c r="B79" s="358" t="s">
        <v>59</v>
      </c>
      <c r="C79" s="358"/>
      <c r="D79" s="358"/>
      <c r="E79" s="358"/>
      <c r="F79" s="358"/>
      <c r="G79" s="358" t="s">
        <v>61</v>
      </c>
      <c r="H79" s="358"/>
      <c r="I79" s="358"/>
      <c r="J79" s="358"/>
      <c r="K79" s="358"/>
      <c r="L79" s="358"/>
      <c r="M79" s="358"/>
    </row>
    <row r="80" spans="1:15" customFormat="1" ht="18" customHeight="1">
      <c r="A80" s="543"/>
      <c r="B80" s="358" t="s">
        <v>64</v>
      </c>
      <c r="C80" s="358"/>
      <c r="D80" s="358"/>
      <c r="E80" s="358"/>
      <c r="F80" s="358"/>
      <c r="G80" s="358" t="s">
        <v>60</v>
      </c>
      <c r="H80" s="358"/>
      <c r="I80" s="358"/>
      <c r="J80" s="358"/>
      <c r="K80" s="358"/>
      <c r="L80" s="358"/>
      <c r="M80" s="358"/>
    </row>
    <row r="81" spans="1:16" customFormat="1" ht="18" customHeight="1">
      <c r="A81" s="543"/>
      <c r="B81" s="358" t="s">
        <v>62</v>
      </c>
      <c r="C81" s="358"/>
      <c r="D81" s="358"/>
      <c r="E81" s="358"/>
      <c r="F81" s="358"/>
      <c r="G81" s="358" t="s">
        <v>61</v>
      </c>
      <c r="H81" s="358"/>
      <c r="I81" s="358"/>
      <c r="J81" s="358"/>
      <c r="K81" s="358"/>
      <c r="L81" s="358"/>
      <c r="M81" s="358"/>
    </row>
    <row r="82" spans="1:16" customFormat="1" ht="18" customHeight="1">
      <c r="A82" s="543"/>
      <c r="B82" s="358" t="s">
        <v>63</v>
      </c>
      <c r="C82" s="358"/>
      <c r="D82" s="358"/>
      <c r="E82" s="358"/>
      <c r="F82" s="358"/>
      <c r="G82" s="358" t="s">
        <v>66</v>
      </c>
      <c r="H82" s="358"/>
      <c r="I82" s="358"/>
      <c r="J82" s="358"/>
      <c r="K82" s="358"/>
      <c r="L82" s="358"/>
      <c r="M82" s="358"/>
    </row>
    <row r="83" spans="1:16" customFormat="1" ht="18" customHeight="1" thickBot="1">
      <c r="A83" s="56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</row>
    <row r="84" spans="1:16" customFormat="1" ht="27" customHeight="1" thickTop="1">
      <c r="A84" s="438" t="s">
        <v>67</v>
      </c>
      <c r="B84" s="363"/>
      <c r="C84" s="363"/>
      <c r="D84" s="363"/>
      <c r="E84" s="555"/>
      <c r="F84" s="607" t="s">
        <v>165</v>
      </c>
      <c r="G84" s="608"/>
      <c r="H84" s="608"/>
      <c r="I84" s="378"/>
      <c r="J84" s="606" t="s">
        <v>164</v>
      </c>
      <c r="K84" s="555"/>
      <c r="L84" s="605" t="s">
        <v>163</v>
      </c>
      <c r="M84" s="603" t="s">
        <v>160</v>
      </c>
    </row>
    <row r="85" spans="1:16" customFormat="1" ht="27" customHeight="1" thickBot="1">
      <c r="A85" s="556"/>
      <c r="B85" s="557"/>
      <c r="C85" s="557"/>
      <c r="D85" s="557"/>
      <c r="E85" s="558"/>
      <c r="F85" s="379"/>
      <c r="G85" s="609"/>
      <c r="H85" s="609"/>
      <c r="I85" s="380"/>
      <c r="J85" s="664" t="s">
        <v>218</v>
      </c>
      <c r="K85" s="664" t="s">
        <v>219</v>
      </c>
      <c r="L85" s="370"/>
      <c r="M85" s="604"/>
    </row>
    <row r="86" spans="1:16" customFormat="1" ht="21" thickTop="1" thickBot="1">
      <c r="A86" s="559"/>
      <c r="B86" s="538"/>
      <c r="C86" s="538"/>
      <c r="D86" s="538"/>
      <c r="E86" s="539"/>
      <c r="F86" s="537"/>
      <c r="G86" s="538"/>
      <c r="H86" s="538"/>
      <c r="I86" s="539"/>
      <c r="J86" s="192"/>
      <c r="K86" s="192"/>
      <c r="L86" s="108"/>
      <c r="M86" s="111" t="str">
        <f>IF(L86="","",IF(AND(L86&lt;&gt;"",P86&lt;=12),L86,IF(AND(L86&lt;&gt;"",P86&gt;=13),P86/12*L86)))</f>
        <v/>
      </c>
      <c r="O86" s="187">
        <v>1</v>
      </c>
      <c r="P86">
        <f>DATEDIF(J86,K86,"m")</f>
        <v>0</v>
      </c>
    </row>
    <row r="87" spans="1:16" customFormat="1" ht="20.5" thickBot="1">
      <c r="A87" s="197"/>
      <c r="B87" s="245"/>
      <c r="C87" s="245"/>
      <c r="D87" s="245"/>
      <c r="E87" s="531"/>
      <c r="F87" s="532"/>
      <c r="G87" s="245"/>
      <c r="H87" s="245"/>
      <c r="I87" s="531"/>
      <c r="J87" s="193"/>
      <c r="K87" s="193"/>
      <c r="L87" s="109"/>
      <c r="M87" s="186" t="str">
        <f>IF(L87="","",IF(AND(L87&lt;&gt;"",P87&lt;=12),L87,IF(AND(L87&lt;&gt;"",P87&gt;=13),P87/12*L87)))</f>
        <v/>
      </c>
      <c r="O87" s="187">
        <v>4</v>
      </c>
      <c r="P87">
        <f t="shared" ref="P87:P92" si="3">DATEDIF(J87,K87,"m")</f>
        <v>0</v>
      </c>
    </row>
    <row r="88" spans="1:16" customFormat="1" ht="20.5" thickBot="1">
      <c r="A88" s="197"/>
      <c r="B88" s="245"/>
      <c r="C88" s="245"/>
      <c r="D88" s="245"/>
      <c r="E88" s="531"/>
      <c r="F88" s="532"/>
      <c r="G88" s="245"/>
      <c r="H88" s="245"/>
      <c r="I88" s="531"/>
      <c r="J88" s="193"/>
      <c r="K88" s="193"/>
      <c r="L88" s="109"/>
      <c r="M88" s="186" t="str">
        <f t="shared" ref="M88:M91" si="4">IF(L88="","",IF(AND(L88&lt;&gt;"",P88&lt;=12),L88,IF(AND(L88&lt;&gt;"",P88&gt;=13),P88/12*L88)))</f>
        <v/>
      </c>
      <c r="O88" s="187">
        <v>8</v>
      </c>
      <c r="P88">
        <f t="shared" si="3"/>
        <v>0</v>
      </c>
    </row>
    <row r="89" spans="1:16" customFormat="1" ht="20.5" thickBot="1">
      <c r="A89" s="197"/>
      <c r="B89" s="245"/>
      <c r="C89" s="245"/>
      <c r="D89" s="245"/>
      <c r="E89" s="531"/>
      <c r="F89" s="532"/>
      <c r="G89" s="245"/>
      <c r="H89" s="245"/>
      <c r="I89" s="531"/>
      <c r="J89" s="193"/>
      <c r="K89" s="193"/>
      <c r="L89" s="109"/>
      <c r="M89" s="186" t="str">
        <f t="shared" si="4"/>
        <v/>
      </c>
      <c r="O89" s="187">
        <v>10</v>
      </c>
      <c r="P89">
        <f t="shared" si="3"/>
        <v>0</v>
      </c>
    </row>
    <row r="90" spans="1:16" customFormat="1" ht="20.5" thickBot="1">
      <c r="A90" s="197"/>
      <c r="B90" s="245"/>
      <c r="C90" s="245"/>
      <c r="D90" s="245"/>
      <c r="E90" s="531"/>
      <c r="F90" s="532"/>
      <c r="G90" s="245"/>
      <c r="H90" s="245"/>
      <c r="I90" s="531"/>
      <c r="J90" s="193"/>
      <c r="K90" s="193"/>
      <c r="L90" s="110"/>
      <c r="M90" s="186" t="str">
        <f t="shared" si="4"/>
        <v/>
      </c>
      <c r="O90" s="187"/>
      <c r="P90">
        <f t="shared" si="3"/>
        <v>0</v>
      </c>
    </row>
    <row r="91" spans="1:16" customFormat="1" ht="20.5" thickBot="1">
      <c r="A91" s="197"/>
      <c r="B91" s="245"/>
      <c r="C91" s="245"/>
      <c r="D91" s="245"/>
      <c r="E91" s="531"/>
      <c r="F91" s="532"/>
      <c r="G91" s="245"/>
      <c r="H91" s="245"/>
      <c r="I91" s="531"/>
      <c r="J91" s="193"/>
      <c r="K91" s="193"/>
      <c r="L91" s="110"/>
      <c r="M91" s="186" t="str">
        <f t="shared" si="4"/>
        <v/>
      </c>
      <c r="P91">
        <f t="shared" si="3"/>
        <v>0</v>
      </c>
    </row>
    <row r="92" spans="1:16" customFormat="1" ht="20.5" thickBot="1">
      <c r="A92" s="257"/>
      <c r="B92" s="553"/>
      <c r="C92" s="553"/>
      <c r="D92" s="553"/>
      <c r="E92" s="554"/>
      <c r="F92" s="552"/>
      <c r="G92" s="553"/>
      <c r="H92" s="553"/>
      <c r="I92" s="554"/>
      <c r="J92" s="194"/>
      <c r="K92" s="194"/>
      <c r="L92" s="110"/>
      <c r="M92" s="185" t="str">
        <f>IF(L92="","",IF(AND(L92&lt;&gt;"",P92&lt;=12),L92,IF(AND(L92&lt;&gt;"",P92&gt;=13),P92/12*L92)))</f>
        <v/>
      </c>
      <c r="P92">
        <f t="shared" si="3"/>
        <v>0</v>
      </c>
    </row>
    <row r="93" spans="1:16" customFormat="1" ht="54" customHeight="1" thickTop="1" thickBot="1">
      <c r="A93" s="540"/>
      <c r="B93" s="540"/>
      <c r="C93" s="540"/>
      <c r="D93" s="540"/>
      <c r="E93" s="540"/>
      <c r="F93" s="540"/>
      <c r="G93" s="540"/>
      <c r="H93" s="540"/>
      <c r="I93" s="540"/>
      <c r="J93" s="540"/>
      <c r="K93" s="89"/>
      <c r="L93" s="88" t="s">
        <v>203</v>
      </c>
      <c r="M93" s="93" t="str">
        <f>IF(M86="","",IF(M86&lt;&gt;"",SUM(M86:M92)))</f>
        <v/>
      </c>
      <c r="O93" s="189">
        <f>SUM(M86:M92)</f>
        <v>0</v>
      </c>
    </row>
    <row r="94" spans="1:16" customFormat="1" ht="18" customHeight="1" thickTop="1" thickBo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3"/>
      <c r="M94" s="13"/>
    </row>
    <row r="95" spans="1:16" customFormat="1" ht="54" customHeight="1" thickTop="1" thickBo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601" t="s">
        <v>68</v>
      </c>
      <c r="L95" s="602"/>
      <c r="M95" s="96" t="str">
        <f>IF(AND(M25="",M49="",M73="",M93=""),"",IF(OR(M25&lt;&gt;"",M49&lt;&gt;"",M73&lt;&gt;"",M93&lt;&gt;""),O25+O49+O73+O93))</f>
        <v/>
      </c>
      <c r="N95" s="66" t="str">
        <f>IF(M95="","",IF(AND(M95&gt;=1,M95&lt;=9),"NG",IF(M95&gt;=10,"OK")))</f>
        <v/>
      </c>
    </row>
    <row r="96" spans="1:16" customForma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3"/>
      <c r="M96" s="13"/>
    </row>
    <row r="97" spans="1:13" customForma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3"/>
      <c r="M97" s="13"/>
    </row>
    <row r="98" spans="1:13" customForma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3"/>
      <c r="M98" s="13"/>
    </row>
    <row r="99" spans="1:13" customForma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3"/>
      <c r="M99" s="13"/>
    </row>
    <row r="100" spans="1:13" customForma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3"/>
      <c r="M100" s="13"/>
    </row>
    <row r="101" spans="1:13" customForma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3"/>
      <c r="M101" s="13"/>
    </row>
    <row r="102" spans="1:13" customForma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3"/>
      <c r="M102" s="13"/>
    </row>
    <row r="103" spans="1:13" customForma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3"/>
      <c r="M103" s="13"/>
    </row>
    <row r="104" spans="1:13" customForma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3"/>
      <c r="M104" s="13"/>
    </row>
  </sheetData>
  <mergeCells count="239">
    <mergeCell ref="K95:L95"/>
    <mergeCell ref="A93:J93"/>
    <mergeCell ref="A38:B38"/>
    <mergeCell ref="C38:G38"/>
    <mergeCell ref="H38:I38"/>
    <mergeCell ref="J38:K38"/>
    <mergeCell ref="A39:B39"/>
    <mergeCell ref="C39:G39"/>
    <mergeCell ref="H39:I39"/>
    <mergeCell ref="J39:K39"/>
    <mergeCell ref="B77:F77"/>
    <mergeCell ref="B78:F78"/>
    <mergeCell ref="G77:M77"/>
    <mergeCell ref="G78:M78"/>
    <mergeCell ref="B79:F79"/>
    <mergeCell ref="G79:M79"/>
    <mergeCell ref="B80:F80"/>
    <mergeCell ref="G80:M80"/>
    <mergeCell ref="B82:F82"/>
    <mergeCell ref="G82:M82"/>
    <mergeCell ref="M84:M85"/>
    <mergeCell ref="L84:L85"/>
    <mergeCell ref="J84:K84"/>
    <mergeCell ref="F84:I85"/>
    <mergeCell ref="A60:B60"/>
    <mergeCell ref="K63:L63"/>
    <mergeCell ref="K64:L64"/>
    <mergeCell ref="A61:B61"/>
    <mergeCell ref="A69:B69"/>
    <mergeCell ref="A63:B63"/>
    <mergeCell ref="A64:B64"/>
    <mergeCell ref="A65:B65"/>
    <mergeCell ref="A66:B66"/>
    <mergeCell ref="A67:B67"/>
    <mergeCell ref="A68:B68"/>
    <mergeCell ref="A62:B62"/>
    <mergeCell ref="K60:L60"/>
    <mergeCell ref="K61:L61"/>
    <mergeCell ref="K62:L62"/>
    <mergeCell ref="K65:L65"/>
    <mergeCell ref="K66:L66"/>
    <mergeCell ref="K67:L67"/>
    <mergeCell ref="K68:L68"/>
    <mergeCell ref="K69:L69"/>
    <mergeCell ref="I63:J63"/>
    <mergeCell ref="I64:J64"/>
    <mergeCell ref="I65:J65"/>
    <mergeCell ref="C64:H64"/>
    <mergeCell ref="A37:B37"/>
    <mergeCell ref="C37:G37"/>
    <mergeCell ref="H37:I37"/>
    <mergeCell ref="J37:K37"/>
    <mergeCell ref="A40:B40"/>
    <mergeCell ref="C40:G40"/>
    <mergeCell ref="H40:I40"/>
    <mergeCell ref="J40:K40"/>
    <mergeCell ref="A41:B41"/>
    <mergeCell ref="C41:G41"/>
    <mergeCell ref="H41:I41"/>
    <mergeCell ref="J41:K41"/>
    <mergeCell ref="A31:B31"/>
    <mergeCell ref="C31:G31"/>
    <mergeCell ref="H31:I31"/>
    <mergeCell ref="J31:K31"/>
    <mergeCell ref="A32:B32"/>
    <mergeCell ref="C32:G32"/>
    <mergeCell ref="H32:I32"/>
    <mergeCell ref="J32:K32"/>
    <mergeCell ref="A33:B33"/>
    <mergeCell ref="C33:G33"/>
    <mergeCell ref="H33:I33"/>
    <mergeCell ref="J33:K33"/>
    <mergeCell ref="A25:J25"/>
    <mergeCell ref="A26:M26"/>
    <mergeCell ref="B28:M28"/>
    <mergeCell ref="B29:M29"/>
    <mergeCell ref="A23:B23"/>
    <mergeCell ref="C23:G23"/>
    <mergeCell ref="H23:I23"/>
    <mergeCell ref="J23:K23"/>
    <mergeCell ref="A24:B24"/>
    <mergeCell ref="C24:G24"/>
    <mergeCell ref="H24:I24"/>
    <mergeCell ref="J24:K24"/>
    <mergeCell ref="A20:B20"/>
    <mergeCell ref="C20:G20"/>
    <mergeCell ref="H20:I20"/>
    <mergeCell ref="J20:K20"/>
    <mergeCell ref="A21:B21"/>
    <mergeCell ref="C21:G21"/>
    <mergeCell ref="H21:I21"/>
    <mergeCell ref="J21:K21"/>
    <mergeCell ref="A22:B22"/>
    <mergeCell ref="C22:G22"/>
    <mergeCell ref="H22:I22"/>
    <mergeCell ref="J22:K22"/>
    <mergeCell ref="A1:B4"/>
    <mergeCell ref="C1:M4"/>
    <mergeCell ref="A7:M7"/>
    <mergeCell ref="B8:M8"/>
    <mergeCell ref="A9:M9"/>
    <mergeCell ref="A10:M10"/>
    <mergeCell ref="B12:M12"/>
    <mergeCell ref="B13:M13"/>
    <mergeCell ref="A16:B16"/>
    <mergeCell ref="C16:G16"/>
    <mergeCell ref="H16:I16"/>
    <mergeCell ref="J16:K16"/>
    <mergeCell ref="C5:M5"/>
    <mergeCell ref="A5:B5"/>
    <mergeCell ref="B14:M14"/>
    <mergeCell ref="A6:B6"/>
    <mergeCell ref="C6:M6"/>
    <mergeCell ref="A42:B42"/>
    <mergeCell ref="A43:B43"/>
    <mergeCell ref="A44:B44"/>
    <mergeCell ref="C42:G42"/>
    <mergeCell ref="C43:G43"/>
    <mergeCell ref="C44:G44"/>
    <mergeCell ref="A48:B48"/>
    <mergeCell ref="C48:G48"/>
    <mergeCell ref="A49:J49"/>
    <mergeCell ref="A45:B45"/>
    <mergeCell ref="C45:G45"/>
    <mergeCell ref="H45:I45"/>
    <mergeCell ref="J45:K45"/>
    <mergeCell ref="A47:B47"/>
    <mergeCell ref="C47:G47"/>
    <mergeCell ref="H47:I47"/>
    <mergeCell ref="J47:K47"/>
    <mergeCell ref="A46:B46"/>
    <mergeCell ref="C46:G46"/>
    <mergeCell ref="H46:I46"/>
    <mergeCell ref="J46:K46"/>
    <mergeCell ref="A57:B57"/>
    <mergeCell ref="A58:B58"/>
    <mergeCell ref="A59:B59"/>
    <mergeCell ref="J42:K42"/>
    <mergeCell ref="J43:K43"/>
    <mergeCell ref="J44:K44"/>
    <mergeCell ref="A50:M50"/>
    <mergeCell ref="B52:M52"/>
    <mergeCell ref="B53:M53"/>
    <mergeCell ref="A55:B55"/>
    <mergeCell ref="A56:B56"/>
    <mergeCell ref="H42:I42"/>
    <mergeCell ref="H43:I43"/>
    <mergeCell ref="H44:I44"/>
    <mergeCell ref="H48:I48"/>
    <mergeCell ref="J48:K48"/>
    <mergeCell ref="K55:L55"/>
    <mergeCell ref="K56:L56"/>
    <mergeCell ref="K57:L57"/>
    <mergeCell ref="K58:L58"/>
    <mergeCell ref="K59:L59"/>
    <mergeCell ref="I55:J55"/>
    <mergeCell ref="I56:J56"/>
    <mergeCell ref="I57:J57"/>
    <mergeCell ref="J34:K34"/>
    <mergeCell ref="J35:K35"/>
    <mergeCell ref="J36:K36"/>
    <mergeCell ref="A19:B19"/>
    <mergeCell ref="C19:G19"/>
    <mergeCell ref="H19:I19"/>
    <mergeCell ref="A17:B17"/>
    <mergeCell ref="C17:G17"/>
    <mergeCell ref="H17:I17"/>
    <mergeCell ref="J17:K17"/>
    <mergeCell ref="A18:B18"/>
    <mergeCell ref="C18:G18"/>
    <mergeCell ref="H18:I18"/>
    <mergeCell ref="J18:K18"/>
    <mergeCell ref="A34:B34"/>
    <mergeCell ref="A35:B35"/>
    <mergeCell ref="A36:B36"/>
    <mergeCell ref="C34:G34"/>
    <mergeCell ref="C35:G35"/>
    <mergeCell ref="C36:G36"/>
    <mergeCell ref="H34:I34"/>
    <mergeCell ref="H35:I35"/>
    <mergeCell ref="H36:I36"/>
    <mergeCell ref="J19:K19"/>
    <mergeCell ref="C65:H65"/>
    <mergeCell ref="C66:H66"/>
    <mergeCell ref="C67:H67"/>
    <mergeCell ref="C68:H68"/>
    <mergeCell ref="C69:H69"/>
    <mergeCell ref="C71:H71"/>
    <mergeCell ref="C72:H72"/>
    <mergeCell ref="I58:J58"/>
    <mergeCell ref="I59:J59"/>
    <mergeCell ref="I60:J60"/>
    <mergeCell ref="I61:J61"/>
    <mergeCell ref="I62:J62"/>
    <mergeCell ref="I66:J66"/>
    <mergeCell ref="I67:J67"/>
    <mergeCell ref="I68:J68"/>
    <mergeCell ref="I69:J69"/>
    <mergeCell ref="C55:H55"/>
    <mergeCell ref="C56:H56"/>
    <mergeCell ref="C57:H57"/>
    <mergeCell ref="C58:H58"/>
    <mergeCell ref="C59:H59"/>
    <mergeCell ref="C60:H60"/>
    <mergeCell ref="C61:H61"/>
    <mergeCell ref="C62:H62"/>
    <mergeCell ref="C63:H63"/>
    <mergeCell ref="F91:I91"/>
    <mergeCell ref="F92:I92"/>
    <mergeCell ref="A84:E85"/>
    <mergeCell ref="A86:E86"/>
    <mergeCell ref="A87:E87"/>
    <mergeCell ref="A88:E88"/>
    <mergeCell ref="A89:E89"/>
    <mergeCell ref="A90:E90"/>
    <mergeCell ref="A91:E91"/>
    <mergeCell ref="A92:E92"/>
    <mergeCell ref="F90:I90"/>
    <mergeCell ref="A70:B70"/>
    <mergeCell ref="C70:H70"/>
    <mergeCell ref="I70:J70"/>
    <mergeCell ref="K70:L70"/>
    <mergeCell ref="F86:I86"/>
    <mergeCell ref="F87:I87"/>
    <mergeCell ref="F88:I88"/>
    <mergeCell ref="F89:I89"/>
    <mergeCell ref="A73:J73"/>
    <mergeCell ref="A74:M74"/>
    <mergeCell ref="G81:M81"/>
    <mergeCell ref="G76:M76"/>
    <mergeCell ref="B76:F76"/>
    <mergeCell ref="A76:A82"/>
    <mergeCell ref="B81:F81"/>
    <mergeCell ref="A71:B71"/>
    <mergeCell ref="A72:B72"/>
    <mergeCell ref="K71:L71"/>
    <mergeCell ref="K72:L72"/>
    <mergeCell ref="I71:J71"/>
    <mergeCell ref="I72:J72"/>
  </mergeCells>
  <phoneticPr fontId="16"/>
  <conditionalFormatting sqref="N95">
    <cfRule type="expression" dxfId="2" priority="1">
      <formula>AND(M95&gt;=1,M95&lt;=9)</formula>
    </cfRule>
    <cfRule type="expression" dxfId="1" priority="2">
      <formula>OR($M$95&lt;9)</formula>
    </cfRule>
  </conditionalFormatting>
  <dataValidations count="2">
    <dataValidation type="list" allowBlank="1" showInputMessage="1" showErrorMessage="1" sqref="I56:J72" xr:uid="{E6771798-62A6-40A1-BD74-21BB3BD972F5}">
      <formula1>$O$56:$O$57</formula1>
    </dataValidation>
    <dataValidation type="list" allowBlank="1" showInputMessage="1" showErrorMessage="1" sqref="L86:L92" xr:uid="{E6CC0624-4E36-439E-AEEF-6F9B41A24D46}">
      <formula1>$O$86:$O$89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landscape" copies="25" r:id="rId1"/>
  <headerFooter>
    <oddHeader>&amp;L&amp;"Calibri (Body)</oddHeader>
    <oddFooter>&amp;R&amp;"Calibri (Body),Regular"
Page &amp;P of &amp;N</oddFooter>
  </headerFooter>
  <rowBreaks count="3" manualBreakCount="3">
    <brk id="25" max="16383" man="1"/>
    <brk id="49" max="16383" man="1"/>
    <brk id="73" max="16383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38CA-403F-4B79-9A95-E5735611DC2C}">
  <dimension ref="A1:O47"/>
  <sheetViews>
    <sheetView zoomScaleNormal="100" zoomScalePageLayoutView="125" workbookViewId="0">
      <selection activeCell="A12" sqref="A12"/>
    </sheetView>
  </sheetViews>
  <sheetFormatPr defaultColWidth="10.69140625" defaultRowHeight="20"/>
  <cols>
    <col min="1" max="1" width="2.69140625" style="11" customWidth="1"/>
    <col min="2" max="2" width="26.07421875" style="11" customWidth="1"/>
    <col min="3" max="3" width="5.4609375" style="11" customWidth="1"/>
    <col min="4" max="5" width="8.3046875" style="11" customWidth="1"/>
    <col min="6" max="7" width="7.07421875" style="11" customWidth="1"/>
    <col min="8" max="8" width="9.07421875" style="11" customWidth="1"/>
    <col min="9" max="9" width="8.84375" style="11" customWidth="1"/>
    <col min="10" max="11" width="8.3046875" style="11" customWidth="1"/>
    <col min="12" max="14" width="10.69140625" style="11"/>
    <col min="15" max="15" width="0" style="11" hidden="1" customWidth="1"/>
    <col min="16" max="16384" width="10.69140625" style="11"/>
  </cols>
  <sheetData>
    <row r="1" spans="1:15" s="2" customFormat="1" ht="28.75" customHeight="1">
      <c r="A1" s="209"/>
      <c r="B1" s="209"/>
      <c r="C1" s="335" t="s">
        <v>86</v>
      </c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1"/>
    </row>
    <row r="2" spans="1:15" s="2" customFormat="1" ht="16.5">
      <c r="A2" s="209"/>
      <c r="B2" s="209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1"/>
    </row>
    <row r="3" spans="1:15" s="2" customFormat="1" ht="16.5">
      <c r="A3" s="209"/>
      <c r="B3" s="209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1"/>
    </row>
    <row r="4" spans="1:15" s="2" customFormat="1" ht="2.15" customHeight="1">
      <c r="A4" s="209"/>
      <c r="B4" s="209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1"/>
    </row>
    <row r="5" spans="1:15" s="3" customFormat="1" ht="18" customHeight="1">
      <c r="A5" s="337"/>
      <c r="B5" s="337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4"/>
    </row>
    <row r="6" spans="1:15" s="3" customFormat="1" ht="18" customHeight="1">
      <c r="A6" s="339" t="s">
        <v>174</v>
      </c>
      <c r="B6" s="340"/>
      <c r="C6" s="338" t="str">
        <f>IF(様式1!C10&lt;&gt;"",様式1!C10,IF(様式1!C10="",""))</f>
        <v/>
      </c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4"/>
    </row>
    <row r="7" spans="1:15" s="9" customFormat="1" ht="18" customHeight="1">
      <c r="A7" s="37"/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10"/>
    </row>
    <row r="8" spans="1:15" s="9" customFormat="1" ht="18" customHeight="1">
      <c r="A8" s="320"/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10"/>
    </row>
    <row r="9" spans="1:15" s="9" customFormat="1" ht="18" customHeight="1">
      <c r="A9" s="321" t="s">
        <v>220</v>
      </c>
      <c r="B9" s="322"/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3"/>
    </row>
    <row r="10" spans="1:15" s="9" customFormat="1" ht="18" customHeight="1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10"/>
    </row>
    <row r="11" spans="1:15" s="9" customFormat="1" ht="18" customHeight="1">
      <c r="A11" s="100" t="s">
        <v>1</v>
      </c>
      <c r="B11" s="636" t="s">
        <v>148</v>
      </c>
      <c r="C11" s="636"/>
      <c r="D11" s="636"/>
      <c r="E11" s="636"/>
      <c r="F11" s="636"/>
      <c r="G11" s="636"/>
      <c r="H11" s="636"/>
      <c r="I11" s="636"/>
      <c r="J11" s="636"/>
      <c r="K11" s="636"/>
      <c r="L11" s="636"/>
      <c r="M11" s="636"/>
      <c r="N11" s="10"/>
    </row>
    <row r="12" spans="1:15" s="9" customFormat="1" ht="18" customHeight="1">
      <c r="A12" s="100" t="s">
        <v>1</v>
      </c>
      <c r="B12" s="636" t="s">
        <v>206</v>
      </c>
      <c r="C12" s="636"/>
      <c r="D12" s="636"/>
      <c r="E12" s="636"/>
      <c r="F12" s="636"/>
      <c r="G12" s="636"/>
      <c r="H12" s="636"/>
      <c r="I12" s="636"/>
      <c r="J12" s="636"/>
      <c r="K12" s="636"/>
      <c r="L12" s="636"/>
      <c r="M12" s="636"/>
      <c r="N12" s="10"/>
    </row>
    <row r="13" spans="1:15" s="9" customFormat="1" ht="18" customHeight="1" thickBot="1">
      <c r="A13" s="72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</row>
    <row r="14" spans="1:15" ht="36" customHeight="1" thickTop="1" thickBot="1">
      <c r="A14" s="657" t="s">
        <v>87</v>
      </c>
      <c r="B14" s="658"/>
      <c r="C14" s="350"/>
      <c r="D14" s="351"/>
      <c r="E14" s="351"/>
      <c r="F14" s="351"/>
      <c r="G14" s="351"/>
      <c r="H14" s="351"/>
      <c r="I14" s="347" t="s">
        <v>212</v>
      </c>
      <c r="J14" s="348"/>
      <c r="K14" s="659"/>
      <c r="L14" s="660"/>
      <c r="M14" s="661"/>
    </row>
    <row r="15" spans="1:15" ht="36" customHeight="1" thickBot="1">
      <c r="A15" s="643" t="s">
        <v>191</v>
      </c>
      <c r="B15" s="644"/>
      <c r="C15" s="647"/>
      <c r="D15" s="648"/>
      <c r="E15" s="649"/>
      <c r="F15" s="280" t="s">
        <v>207</v>
      </c>
      <c r="G15" s="279"/>
      <c r="H15" s="191"/>
      <c r="I15" s="280" t="s">
        <v>208</v>
      </c>
      <c r="J15" s="279"/>
      <c r="K15" s="326"/>
      <c r="L15" s="327"/>
      <c r="M15" s="328"/>
      <c r="N15" s="28"/>
      <c r="O15" s="11" t="s">
        <v>209</v>
      </c>
    </row>
    <row r="16" spans="1:15" ht="36" customHeight="1" thickBot="1">
      <c r="A16" s="645" t="s">
        <v>88</v>
      </c>
      <c r="B16" s="646"/>
      <c r="C16" s="650"/>
      <c r="D16" s="651"/>
      <c r="E16" s="652"/>
      <c r="F16" s="653" t="s">
        <v>211</v>
      </c>
      <c r="G16" s="654"/>
      <c r="H16" s="653"/>
      <c r="I16" s="655"/>
      <c r="J16" s="655"/>
      <c r="K16" s="655"/>
      <c r="L16" s="655"/>
      <c r="M16" s="656"/>
      <c r="N16" s="151" t="str">
        <f>IF(AND(C14="",K14="",C15="",H15="",K15="",C16="",H16=""),"",IF(OR(C14="",K14="",C15="",H15="",K15="",C16="",H16=""),"NG",IF(AND(C14&lt;&gt;"",K14&lt;&gt;"",C15&lt;&gt;"",H15&lt;&gt;"",K15&lt;&gt;"",C16&lt;&gt;"",H16&lt;&gt;""),"OK")))</f>
        <v/>
      </c>
      <c r="O16" s="11" t="s">
        <v>210</v>
      </c>
    </row>
    <row r="17" spans="1:14" ht="18" customHeight="1" thickTop="1">
      <c r="A17" s="490"/>
      <c r="B17" s="490"/>
      <c r="C17" s="490"/>
      <c r="D17" s="490"/>
      <c r="E17" s="490"/>
      <c r="F17" s="490"/>
      <c r="G17" s="490"/>
      <c r="H17" s="490"/>
      <c r="I17" s="490"/>
      <c r="J17" s="490"/>
      <c r="K17" s="490"/>
      <c r="L17" s="490"/>
      <c r="M17" s="490"/>
      <c r="N17" s="28"/>
    </row>
    <row r="18" spans="1:14" ht="18" customHeight="1">
      <c r="A18" s="541" t="s">
        <v>89</v>
      </c>
      <c r="B18" s="304"/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5"/>
    </row>
    <row r="19" spans="1:14" ht="18" customHeight="1">
      <c r="A19" s="47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7"/>
      <c r="N19" s="28"/>
    </row>
    <row r="20" spans="1:14" ht="18" customHeight="1">
      <c r="A20" s="190" t="s">
        <v>159</v>
      </c>
      <c r="B20" s="98" t="s">
        <v>204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28"/>
    </row>
    <row r="21" spans="1:14" ht="18" customHeight="1">
      <c r="A21" s="49"/>
      <c r="B21" s="97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28"/>
    </row>
    <row r="22" spans="1:14" ht="18" customHeight="1" thickBot="1">
      <c r="A22" s="46"/>
      <c r="B22" s="376" t="s">
        <v>170</v>
      </c>
      <c r="C22" s="633"/>
      <c r="D22" s="633"/>
      <c r="E22" s="633"/>
      <c r="F22" s="633"/>
      <c r="G22" s="633"/>
      <c r="H22" s="633"/>
      <c r="I22" s="633"/>
      <c r="J22" s="633"/>
      <c r="K22" s="633"/>
      <c r="L22" s="633"/>
      <c r="M22" s="633"/>
      <c r="N22" s="28"/>
    </row>
    <row r="23" spans="1:14" ht="36" customHeight="1" thickTop="1" thickBot="1">
      <c r="A23" s="306" t="s">
        <v>205</v>
      </c>
      <c r="B23" s="307"/>
      <c r="C23" s="309" t="s">
        <v>90</v>
      </c>
      <c r="D23" s="307"/>
      <c r="E23" s="641"/>
      <c r="F23" s="420"/>
      <c r="G23" s="420"/>
      <c r="H23" s="420"/>
      <c r="I23" s="420"/>
      <c r="J23" s="420"/>
      <c r="K23" s="420"/>
      <c r="L23" s="420"/>
      <c r="M23" s="642"/>
    </row>
    <row r="24" spans="1:14" customFormat="1" ht="36" customHeight="1" thickBot="1">
      <c r="A24" s="639"/>
      <c r="B24" s="640"/>
      <c r="C24" s="280" t="s">
        <v>91</v>
      </c>
      <c r="D24" s="279"/>
      <c r="E24" s="619"/>
      <c r="F24" s="620"/>
      <c r="G24" s="620"/>
      <c r="H24" s="620"/>
      <c r="I24" s="620"/>
      <c r="J24" s="620"/>
      <c r="K24" s="620"/>
      <c r="L24" s="620"/>
      <c r="M24" s="621"/>
    </row>
    <row r="25" spans="1:14" customFormat="1" ht="36" customHeight="1" thickBot="1">
      <c r="A25" s="634"/>
      <c r="B25" s="635"/>
      <c r="C25" s="281" t="s">
        <v>166</v>
      </c>
      <c r="D25" s="282"/>
      <c r="E25" s="622"/>
      <c r="F25" s="623"/>
      <c r="G25" s="623"/>
      <c r="H25" s="623"/>
      <c r="I25" s="623"/>
      <c r="J25" s="623"/>
      <c r="K25" s="623"/>
      <c r="L25" s="623"/>
      <c r="M25" s="624"/>
    </row>
    <row r="26" spans="1:14" customFormat="1" ht="18" customHeight="1" thickTop="1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3"/>
      <c r="L26" s="54"/>
      <c r="M26" s="55"/>
    </row>
    <row r="27" spans="1:14" customFormat="1" ht="18" customHeight="1">
      <c r="A27" s="321" t="s">
        <v>92</v>
      </c>
      <c r="B27" s="322"/>
      <c r="C27" s="322"/>
      <c r="D27" s="322"/>
      <c r="E27" s="322"/>
      <c r="F27" s="322"/>
      <c r="G27" s="322"/>
      <c r="H27" s="322"/>
      <c r="I27" s="322"/>
      <c r="J27" s="322"/>
      <c r="K27" s="322"/>
      <c r="L27" s="322"/>
      <c r="M27" s="323"/>
    </row>
    <row r="28" spans="1:14" customFormat="1" ht="18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  <row r="29" spans="1:14" customFormat="1" ht="18" customHeight="1">
      <c r="A29" s="103" t="s">
        <v>4</v>
      </c>
      <c r="B29" s="98" t="s">
        <v>167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</row>
    <row r="30" spans="1:14" customFormat="1" ht="18" customHeight="1">
      <c r="A30" s="103" t="s">
        <v>4</v>
      </c>
      <c r="B30" s="98" t="s">
        <v>168</v>
      </c>
      <c r="C30" s="101"/>
      <c r="D30" s="101"/>
      <c r="E30" s="99"/>
      <c r="F30" s="99"/>
      <c r="G30" s="99"/>
      <c r="H30" s="99"/>
      <c r="I30" s="99"/>
      <c r="J30" s="99"/>
      <c r="K30" s="99"/>
      <c r="L30" s="99"/>
      <c r="M30" s="99"/>
    </row>
    <row r="31" spans="1:14" customFormat="1" ht="18" customHeight="1">
      <c r="A31" s="100" t="s">
        <v>1</v>
      </c>
      <c r="B31" s="636" t="s">
        <v>169</v>
      </c>
      <c r="C31" s="636"/>
      <c r="D31" s="636"/>
      <c r="E31" s="636"/>
      <c r="F31" s="636"/>
      <c r="G31" s="636"/>
      <c r="H31" s="636"/>
      <c r="I31" s="636"/>
      <c r="J31" s="636"/>
      <c r="K31" s="636"/>
      <c r="L31" s="636"/>
      <c r="M31" s="636"/>
    </row>
    <row r="32" spans="1:14" customFormat="1" ht="18" customHeight="1">
      <c r="A32" s="76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</row>
    <row r="33" spans="1:15" customFormat="1" ht="18" customHeight="1" thickBot="1">
      <c r="A33" s="76"/>
      <c r="B33" s="633" t="s">
        <v>93</v>
      </c>
      <c r="C33" s="633"/>
      <c r="D33" s="633"/>
      <c r="E33" s="633"/>
      <c r="F33" s="633"/>
      <c r="G33" s="633"/>
      <c r="H33" s="633"/>
      <c r="I33" s="633"/>
      <c r="J33" s="633"/>
      <c r="K33" s="633"/>
      <c r="L33" s="633"/>
      <c r="M33" s="633"/>
    </row>
    <row r="34" spans="1:15" customFormat="1" ht="54" customHeight="1" thickTop="1" thickBot="1">
      <c r="A34" s="306" t="s">
        <v>94</v>
      </c>
      <c r="B34" s="307"/>
      <c r="C34" s="625"/>
      <c r="D34" s="626"/>
      <c r="E34" s="626"/>
      <c r="F34" s="626"/>
      <c r="G34" s="626"/>
      <c r="H34" s="626"/>
      <c r="I34" s="626"/>
      <c r="J34" s="626"/>
      <c r="K34" s="626"/>
      <c r="L34" s="626"/>
      <c r="M34" s="627"/>
    </row>
    <row r="35" spans="1:15" customFormat="1" ht="18" customHeight="1" thickTop="1">
      <c r="A35" s="612" t="s">
        <v>95</v>
      </c>
      <c r="B35" s="613"/>
      <c r="C35" s="628" t="s">
        <v>149</v>
      </c>
      <c r="D35" s="629"/>
      <c r="E35" s="629"/>
      <c r="F35" s="629"/>
      <c r="G35" s="629"/>
      <c r="H35" s="629"/>
      <c r="I35" s="629"/>
      <c r="J35" s="629"/>
      <c r="K35" s="629"/>
      <c r="L35" s="629"/>
      <c r="M35" s="630"/>
    </row>
    <row r="36" spans="1:15" customFormat="1" ht="18" customHeight="1">
      <c r="A36" s="614"/>
      <c r="B36" s="615"/>
      <c r="C36" s="145" t="s">
        <v>181</v>
      </c>
      <c r="D36" s="637" t="s">
        <v>179</v>
      </c>
      <c r="E36" s="637"/>
      <c r="F36" s="637"/>
      <c r="G36" s="637"/>
      <c r="H36" s="637"/>
      <c r="I36" s="637"/>
      <c r="J36" s="637"/>
      <c r="K36" s="637"/>
      <c r="L36" s="637"/>
      <c r="M36" s="638"/>
      <c r="O36" s="94" t="s">
        <v>182</v>
      </c>
    </row>
    <row r="37" spans="1:15" customFormat="1" ht="18" customHeight="1" thickBot="1">
      <c r="A37" s="614"/>
      <c r="B37" s="615"/>
      <c r="C37" s="146" t="s">
        <v>181</v>
      </c>
      <c r="D37" s="610" t="s">
        <v>180</v>
      </c>
      <c r="E37" s="610"/>
      <c r="F37" s="610"/>
      <c r="G37" s="610"/>
      <c r="H37" s="610"/>
      <c r="I37" s="610"/>
      <c r="J37" s="610"/>
      <c r="K37" s="610"/>
      <c r="L37" s="610"/>
      <c r="M37" s="611"/>
      <c r="O37" s="147" t="s">
        <v>183</v>
      </c>
    </row>
    <row r="38" spans="1:15" customFormat="1" ht="54" customHeight="1" thickBot="1">
      <c r="A38" s="631" t="s">
        <v>189</v>
      </c>
      <c r="B38" s="632"/>
      <c r="C38" s="616"/>
      <c r="D38" s="617"/>
      <c r="E38" s="617"/>
      <c r="F38" s="617"/>
      <c r="G38" s="617"/>
      <c r="H38" s="617"/>
      <c r="I38" s="617"/>
      <c r="J38" s="617"/>
      <c r="K38" s="617"/>
      <c r="L38" s="617"/>
      <c r="M38" s="618"/>
    </row>
    <row r="39" spans="1:15" customFormat="1" ht="20.5" thickTop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3"/>
      <c r="M39" s="13"/>
    </row>
    <row r="40" spans="1:15" customForma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3"/>
      <c r="M40" s="13"/>
    </row>
    <row r="41" spans="1:15" customForma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3"/>
      <c r="M41" s="13"/>
    </row>
    <row r="42" spans="1:15" customForma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3"/>
      <c r="M42" s="13"/>
    </row>
    <row r="43" spans="1:15" customForma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3"/>
      <c r="M43" s="13"/>
    </row>
    <row r="44" spans="1:15" customForma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3"/>
      <c r="M44" s="13"/>
    </row>
    <row r="45" spans="1:15" customForma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3"/>
      <c r="M45" s="13"/>
    </row>
    <row r="46" spans="1:15" customForma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3"/>
      <c r="M46" s="13"/>
    </row>
    <row r="47" spans="1:15" customForma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3"/>
      <c r="M47" s="13"/>
    </row>
  </sheetData>
  <mergeCells count="47">
    <mergeCell ref="B7:M7"/>
    <mergeCell ref="A1:B4"/>
    <mergeCell ref="C1:M4"/>
    <mergeCell ref="A5:B5"/>
    <mergeCell ref="C5:M5"/>
    <mergeCell ref="A6:B6"/>
    <mergeCell ref="C6:M6"/>
    <mergeCell ref="A8:M8"/>
    <mergeCell ref="A9:M9"/>
    <mergeCell ref="B11:M11"/>
    <mergeCell ref="B12:M12"/>
    <mergeCell ref="A14:B14"/>
    <mergeCell ref="C14:H14"/>
    <mergeCell ref="I14:J14"/>
    <mergeCell ref="K14:M14"/>
    <mergeCell ref="A15:B15"/>
    <mergeCell ref="A16:B16"/>
    <mergeCell ref="C15:E15"/>
    <mergeCell ref="F15:G15"/>
    <mergeCell ref="I15:J15"/>
    <mergeCell ref="C16:E16"/>
    <mergeCell ref="F16:G16"/>
    <mergeCell ref="H16:M16"/>
    <mergeCell ref="K15:M15"/>
    <mergeCell ref="A23:B23"/>
    <mergeCell ref="A24:B24"/>
    <mergeCell ref="A17:M17"/>
    <mergeCell ref="A18:M18"/>
    <mergeCell ref="B22:M22"/>
    <mergeCell ref="C23:D23"/>
    <mergeCell ref="C24:D24"/>
    <mergeCell ref="E23:M23"/>
    <mergeCell ref="D37:M37"/>
    <mergeCell ref="A35:B37"/>
    <mergeCell ref="C38:M38"/>
    <mergeCell ref="E24:M24"/>
    <mergeCell ref="E25:M25"/>
    <mergeCell ref="C34:M34"/>
    <mergeCell ref="C35:M35"/>
    <mergeCell ref="C25:D25"/>
    <mergeCell ref="A38:B38"/>
    <mergeCell ref="A27:M27"/>
    <mergeCell ref="B33:M33"/>
    <mergeCell ref="A34:B34"/>
    <mergeCell ref="A25:B25"/>
    <mergeCell ref="B31:M31"/>
    <mergeCell ref="D36:M36"/>
  </mergeCells>
  <phoneticPr fontId="16"/>
  <conditionalFormatting sqref="N16">
    <cfRule type="expression" dxfId="0" priority="1">
      <formula>OR(OR(C14="",C15="",J15="",C16="",J16=""))</formula>
    </cfRule>
  </conditionalFormatting>
  <dataValidations count="2">
    <dataValidation type="list" allowBlank="1" showInputMessage="1" showErrorMessage="1" sqref="C36:C37" xr:uid="{444DB13C-B90E-44FE-9A31-D6A2C1778752}">
      <formula1>$O$36:$O$37</formula1>
    </dataValidation>
    <dataValidation type="list" allowBlank="1" showInputMessage="1" showErrorMessage="1" sqref="H15" xr:uid="{70C9855B-032A-4A38-A3D7-FB1450C9B6F4}">
      <formula1>$O$15:$O$16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landscape" copies="25" r:id="rId1"/>
  <headerFooter>
    <oddHeader>&amp;L&amp;"Calibri (Body)</oddHeader>
    <oddFooter>&amp;R&amp;"Calibri (Body),Regular"
Page &amp;P of &amp;N</oddFooter>
  </headerFooter>
  <rowBreaks count="1" manualBreakCount="1">
    <brk id="17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191319A568C0428C6905C0368BD9D2" ma:contentTypeVersion="6" ma:contentTypeDescription="Create a new document." ma:contentTypeScope="" ma:versionID="3380e88cea7c59f598e35534dc5d093d">
  <xsd:schema xmlns:xsd="http://www.w3.org/2001/XMLSchema" xmlns:xs="http://www.w3.org/2001/XMLSchema" xmlns:p="http://schemas.microsoft.com/office/2006/metadata/properties" xmlns:ns2="3de78d78-2c5f-480e-936c-45bdc8ffbed1" targetNamespace="http://schemas.microsoft.com/office/2006/metadata/properties" ma:root="true" ma:fieldsID="4db1e2b3e6b2ea089b4e56e5fe0a86f0" ns2:_="">
    <xsd:import namespace="3de78d78-2c5f-480e-936c-45bdc8ffbe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78d78-2c5f-480e-936c-45bdc8ffb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A1CA46-7B8A-4637-AFBF-160185F738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D978D7-BC6B-4F8A-A284-3996EA148DED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de78d78-2c5f-480e-936c-45bdc8ffbed1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1150019-D8A5-4D2A-9EEB-F22E37AA5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e78d78-2c5f-480e-936c-45bdc8ffbe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様式1</vt:lpstr>
      <vt:lpstr>様式2</vt:lpstr>
      <vt:lpstr>様式3</vt:lpstr>
      <vt:lpstr>様式4</vt:lpstr>
      <vt:lpstr>様式5</vt:lpstr>
      <vt:lpstr>様式6</vt:lpstr>
      <vt:lpstr>様式7</vt:lpstr>
      <vt:lpstr>様式1!Print_Area</vt:lpstr>
      <vt:lpstr>様式2!Print_Area</vt:lpstr>
      <vt:lpstr>様式3!Print_Area</vt:lpstr>
      <vt:lpstr>様式4!Print_Area</vt:lpstr>
      <vt:lpstr>様式5!Print_Area</vt:lpstr>
      <vt:lpstr>様式6!Print_Area</vt:lpstr>
      <vt:lpstr>様式7!Print_Area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日本VE協会_鈴木</cp:lastModifiedBy>
  <cp:lastPrinted>2023-12-20T03:32:24Z</cp:lastPrinted>
  <dcterms:created xsi:type="dcterms:W3CDTF">2017-07-27T18:41:31Z</dcterms:created>
  <dcterms:modified xsi:type="dcterms:W3CDTF">2024-10-08T02:32:05Z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0x01010017191319A568C0428C6905C0368BD9D2</vt:lpwstr>
  </property>
</Properties>
</file>